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655" windowHeight="8520" tabRatio="790" activeTab="0"/>
  </bookViews>
  <sheets>
    <sheet name="NASLOVNICA" sheetId="1" r:id="rId1"/>
    <sheet name="Opće napomene" sheetId="2" r:id="rId2"/>
    <sheet name="M1_0_Naslovna" sheetId="3" r:id="rId3"/>
    <sheet name="M1_1_Ograda" sheetId="4" r:id="rId4"/>
    <sheet name="M1_2_Hortikultura" sheetId="5" r:id="rId5"/>
    <sheet name="M1_3_Ostalo" sheetId="6" r:id="rId6"/>
    <sheet name="M1_4_Prometnice" sheetId="7" r:id="rId7"/>
    <sheet name="M1_5_V i O" sheetId="8" r:id="rId8"/>
    <sheet name="M1_6_Kont za zaposlene" sheetId="9" r:id="rId9"/>
    <sheet name="M1_7_Vaga" sheetId="10" r:id="rId10"/>
    <sheet name="REKAPITULACIJA MAPA 1" sheetId="11" r:id="rId11"/>
    <sheet name="M2_0_Naslovna" sheetId="12" r:id="rId12"/>
    <sheet name="M2_8_Elektroinstalacije" sheetId="13" r:id="rId13"/>
    <sheet name="REKAPITULACIJA MAPA 2" sheetId="14" r:id="rId14"/>
    <sheet name="REKAPITULACIJA SVEUKUPNO" sheetId="15" r:id="rId15"/>
  </sheets>
  <definedNames>
    <definedName name="_xlnm.Print_Titles" localSheetId="3">'M1_1_Ograda'!$5:$6</definedName>
    <definedName name="_xlnm.Print_Titles" localSheetId="5">'M1_3_Ostalo'!$1:$2</definedName>
    <definedName name="_xlnm.Print_Titles" localSheetId="6">'M1_4_Prometnice'!$6:$7</definedName>
    <definedName name="_xlnm.Print_Titles" localSheetId="7">'M1_5_V i O'!$6:$7</definedName>
    <definedName name="_xlnm.Print_Titles" localSheetId="8">'M1_6_Kont za zaposlene'!$5:$6</definedName>
    <definedName name="_xlnm.Print_Titles" localSheetId="9">'M1_7_Vaga'!$6:$7</definedName>
    <definedName name="_xlnm.Print_Titles" localSheetId="12">'M2_8_Elektroinstalacije'!$6:$7</definedName>
    <definedName name="_xlnm.Print_Area" localSheetId="2">'M1_0_Naslovna'!$A$1:$E$47</definedName>
    <definedName name="_xlnm.Print_Area" localSheetId="3">'M1_1_Ograda'!$A$1:$F$46</definedName>
    <definedName name="_xlnm.Print_Area" localSheetId="5">'M1_3_Ostalo'!$A$1:$F$9</definedName>
    <definedName name="_xlnm.Print_Area" localSheetId="6">'M1_4_Prometnice'!$A$1:$F$109</definedName>
    <definedName name="_xlnm.Print_Area" localSheetId="11">'M2_0_Naslovna'!$A$1:$E$48</definedName>
    <definedName name="_xlnm.Print_Area" localSheetId="12">'M2_8_Elektroinstalacije'!$A$1:$F$109</definedName>
    <definedName name="_xlnm.Print_Area" localSheetId="0">'NASLOVNICA'!$A$1:$F$27</definedName>
    <definedName name="_xlnm.Print_Area" localSheetId="1">'Opće napomene'!$A$1:$F$6</definedName>
    <definedName name="_xlnm.Print_Area" localSheetId="10">'REKAPITULACIJA MAPA 1'!$A$1:$D$12</definedName>
    <definedName name="_xlnm.Print_Area" localSheetId="13">'REKAPITULACIJA MAPA 2'!$A$1:$D$6</definedName>
    <definedName name="_xlnm.Print_Area" localSheetId="14">'REKAPITULACIJA SVEUKUPNO'!$A$1:$D$20</definedName>
  </definedNames>
  <calcPr fullCalcOnLoad="1"/>
</workbook>
</file>

<file path=xl/sharedStrings.xml><?xml version="1.0" encoding="utf-8"?>
<sst xmlns="http://schemas.openxmlformats.org/spreadsheetml/2006/main" count="847" uniqueCount="379">
  <si>
    <t>A.</t>
  </si>
  <si>
    <t>B.</t>
  </si>
  <si>
    <t>PRIPREMNI RADOVI</t>
  </si>
  <si>
    <t>ZEMLJANI RADOVI</t>
  </si>
  <si>
    <t>Količina</t>
  </si>
  <si>
    <t>1.</t>
  </si>
  <si>
    <t>2.</t>
  </si>
  <si>
    <t>m</t>
  </si>
  <si>
    <t>kom.</t>
  </si>
  <si>
    <t>BETONSKI RADOVI</t>
  </si>
  <si>
    <t>MONTAŽNI  RADOVI</t>
  </si>
  <si>
    <t>Red.br.</t>
  </si>
  <si>
    <t>OPIS RADOVA</t>
  </si>
  <si>
    <t>Jed. mj.</t>
  </si>
  <si>
    <t>Jed. cijena</t>
  </si>
  <si>
    <t>Cijena</t>
  </si>
  <si>
    <t>m'</t>
  </si>
  <si>
    <t xml:space="preserve"> PRIPREMNI RADOVI UKUPNO:</t>
  </si>
  <si>
    <t xml:space="preserve"> ZEMLJANI  RADOVI UKUPNO:</t>
  </si>
  <si>
    <t>C.</t>
  </si>
  <si>
    <t xml:space="preserve"> BETONSKI RADOVI UKUPNO:</t>
  </si>
  <si>
    <t>D.</t>
  </si>
  <si>
    <t>MONTAŽNI RADOVI UKUPNO:</t>
  </si>
  <si>
    <t>UKUPNO:</t>
  </si>
  <si>
    <t>m³</t>
  </si>
  <si>
    <r>
      <t>Odvoz materijala od iskopa nakon zatrpavanja rova, kamionom na gradsku deponiju udaljenost do 20 km. U cijenu je uračunat utovar, istovar i grubo razastiranje na deponiji. Koeficijent rastresitosti 1,35. Obračun po m</t>
    </r>
    <r>
      <rPr>
        <vertAlign val="superscript"/>
        <sz val="10"/>
        <rFont val="Cambria"/>
        <family val="1"/>
      </rPr>
      <t>3</t>
    </r>
    <r>
      <rPr>
        <sz val="10"/>
        <rFont val="Cambria"/>
        <family val="1"/>
      </rPr>
      <t xml:space="preserve"> zemlje u rastresitom stanju.</t>
    </r>
  </si>
  <si>
    <t>OGRADA</t>
  </si>
  <si>
    <t>I.</t>
  </si>
  <si>
    <t>OGRADA UKUPNO:</t>
  </si>
  <si>
    <t>PRIKLJUČAK NA JAVNU VODOOPSKRBNU MREŽU</t>
  </si>
  <si>
    <t>II.</t>
  </si>
  <si>
    <t>INTERNI VANJSKI VODOVOD</t>
  </si>
  <si>
    <t>III.</t>
  </si>
  <si>
    <t>VANJSKA INTERNA KANALIZACIJA</t>
  </si>
  <si>
    <t>kom</t>
  </si>
  <si>
    <t>PRIKLJUČAK NA JAVNU VODOOPSKRBNU MREŽU UKUPNO:</t>
  </si>
  <si>
    <t>A. PRIPREMNI RADOVI</t>
  </si>
  <si>
    <t>Iskolčenje trase vodovoda. Rad obuhvaća sve radove snimanja, obilježavanja i profiliranja cjevovoda sa upisivanjem oznaka i osiguranjima.
Obračun po metru obilježene trase cjevovoda.</t>
  </si>
  <si>
    <t>m′</t>
  </si>
  <si>
    <t>Geodetska kontrola glavnih točaka trase tijekom izvođenja radova.
Obračun u  satima za stvarno izvršene radove</t>
  </si>
  <si>
    <t>sati</t>
  </si>
  <si>
    <t>3.</t>
  </si>
  <si>
    <t>Iskolčenje i nadzor ostalih komunalnih instalacija.</t>
  </si>
  <si>
    <t>A. PRIPREMNI RADOVI UKUPNO:</t>
  </si>
  <si>
    <t>B. GRAĐEVINSKI RADOVI</t>
  </si>
  <si>
    <t xml:space="preserve"> - Ukupno</t>
  </si>
  <si>
    <r>
      <t>m</t>
    </r>
    <r>
      <rPr>
        <vertAlign val="superscript"/>
        <sz val="10"/>
        <rFont val="Cambria"/>
        <family val="1"/>
      </rPr>
      <t>3</t>
    </r>
  </si>
  <si>
    <t xml:space="preserve"> - strojno</t>
  </si>
  <si>
    <t xml:space="preserve"> - ručno</t>
  </si>
  <si>
    <r>
      <t>m</t>
    </r>
    <r>
      <rPr>
        <vertAlign val="superscript"/>
        <sz val="10"/>
        <rFont val="Cambria"/>
        <family val="1"/>
      </rPr>
      <t>2</t>
    </r>
  </si>
  <si>
    <t>4.</t>
  </si>
  <si>
    <t>5.</t>
  </si>
  <si>
    <t>Izrada podloge od pijeska za polaganje vodovodnih cijevi u dnu rova, debljine 10 cm. Gotova podloga planirana točnošću ±1 cm i u padu prema projektu. U cijenu stavke ulazi nabava, doprema, razvod, ubacivanje i planiranje pijeska u rov s nabijanjem.</t>
  </si>
  <si>
    <t>6.</t>
  </si>
  <si>
    <t>Izrada obloge vodovodne cijevi nakon montaže i tlačne probe pijeskom do visine 10 cm iznad gornjeg ruba cijevi. Zatrpavanju se može pristupiti nakon montaže cijevi i uspješno provedene tlačne probe. Zahtjeva se simetrično zatrpavanje i zbijanje materijala istovremeno s obje strane cijevi.
Cijena rada obuhvaća nabavu, dopremu, razvoz, ubacivanje, razastiranje i nabijanje pijeska.</t>
  </si>
  <si>
    <t>7.</t>
  </si>
  <si>
    <t>Zatrpavanje rova materijalom iz iskopa. Zatrpavanje cjevovoda izvodi se nakon uspješne tlačne probe. Prije zatrpavanja obavezno pregledati cjevovod i ustanoviti da nema nekih mehaničkih oštećenja. Nakon toga pristupa se zatrpavanju u slojevima po 30 cm s pažljivim nabijanjem materijala.  
Rad se predviđa dijelom ručno, a dijelom strojno. Ručno je predviđeno do 20%, a ostalo strojno.  Zatrpavanje rova treba izvesti do kote uređene površine terena.
Zbijenost zatrpanog rova mora biti tolika da ne dođe do naknadnog slijeganja.</t>
  </si>
  <si>
    <t>8.</t>
  </si>
  <si>
    <t>Zatrpavanje oko vodomjernog okna materijalom iz iskopa.
Zatrpavanje se izvodi nakon uspješne tlačne probe cjevovoda i pregleda okna. Zatrpavanje se izvodi u slojevima po 30 cm s pažljivim nabijanjem materijala uz zidove komore.
Rad se predviđa dijelom ručno, a dijelom strojno. Ručno je predviđeno do 30%, a ostalo strojno.  Zatrpavanje treba izvesti do kote uređene površine terena.
Zbijenost mora biti tolika da ne dođe do naknadnog slijeganja.</t>
  </si>
  <si>
    <t>9.</t>
  </si>
  <si>
    <t>10.</t>
  </si>
  <si>
    <t>Izrada, postavljanje i skidanje pješačkih prijelaza preko iskopanog rova. Izraditi prijelaz širine 1 m, te zaštitnu ogradu visine 1,2 m (s obje strane prijelaza).</t>
  </si>
  <si>
    <t>11.</t>
  </si>
  <si>
    <t>B. GRAĐEVINSKI RADOVI UKUPNO:</t>
  </si>
  <si>
    <t>C. OBJEKTI NA VODOVODU</t>
  </si>
  <si>
    <t>Izrada betonskih uporišta u vodomjernom oknu sa svim potrebnim materijalom i radom.
U cijenu ulazi spravljanje, transport i ugradba betona tlačne čvrstoće C20/25 (MB 25), te postavljanje i skidanje oplate.</t>
  </si>
  <si>
    <t>C. OBJEKTI NA VODOVODU UKUPNO:</t>
  </si>
  <si>
    <t>D. MONTERSKI RADOVI</t>
  </si>
  <si>
    <t>DN 110</t>
  </si>
  <si>
    <t>D. MONTERSKI RADOVI UKUPNO:</t>
  </si>
  <si>
    <t>E. OSTALI RADOVI</t>
  </si>
  <si>
    <t>Osiguranje gradilišta s izradom i postavljanjem prijenosne zaštitne ograde uz rov. 
Obračun po m ograde.</t>
  </si>
  <si>
    <t>Ispitivanje uzorka vode.
Poslije dezinfekcije uzima se potreban broj uzoraka vode i odnosi na analizu koja će potvrditi ispravnost, odnosno neispravnost od čega će zavisiti davanje odobrenja za uporabu vode od strane sanitarnih službi. Ispitivanje vode obavlja Zavod za javno zdravstvo.</t>
  </si>
  <si>
    <t>predvidivo</t>
  </si>
  <si>
    <t>Izrada geodetske snimke izvedene vodovodne mreže s ucrtavanjem u situaciju te snimanje izvedene vodomjerne komore.
Snimak izvedenog stanja pripremiti kao elaborat na tehničkom pregledu.</t>
  </si>
  <si>
    <t>a) cjevovod</t>
  </si>
  <si>
    <t>b) vodomjerno okno</t>
  </si>
  <si>
    <t>c) izrada katastra instalacije</t>
  </si>
  <si>
    <t>E. OSTALI RADOVI UKUPNO:</t>
  </si>
  <si>
    <t>INTERNI VANJSKI VODOVOD UKUPNO:</t>
  </si>
  <si>
    <t>Iskolčenje trase kanalizacije. Rad obuhvaća sve radove snimanja, obilježavanja i profiliranja s upisivanjem oznaka na svim čvorovima i revizijskim oknima s osiguranjima. Obračun po metru obilježene trase kanala.</t>
  </si>
  <si>
    <t xml:space="preserve">Iskolčenje i nadzor ostalih komunalnih instalacija. </t>
  </si>
  <si>
    <t xml:space="preserve"> - Ukupno dubina iskopa</t>
  </si>
  <si>
    <t>Izrada podloge od pijeska za polaganje kanalizacijskih cijevi u dnu rova, debljine 15 cm. Gotova podloga planirana točnošću ±1 cm i u padu prema projektu.
U cijenu stavke ulazi nabava, doprema, razvod, ubacivanje i planiranje pijeska u rov s nabijanjem.</t>
  </si>
  <si>
    <t>Izrada obloge kanalizacijske cijevi,  nakon montaže, pijeskom do visine 30 cm iznad gornjeg ruba cijevi. Zatrpavanju se može pristupiti nakon montaže cijevi i uspješno provedenog ispitivanja na tlak i ispravno funkcioniranje. Zahtjeva se simetrično zatrpavanje i zbijanje materijala istovremeno s obje strane cijevi. Ugrađivanje i nabijanje vršiti u slojevima po 20 cm. Cijena rada obuhvaća nabavu, dopremu, razvoz, ubacivanje, razastiranje i nabijanje pijeska.</t>
  </si>
  <si>
    <t>Zatrpavanje rova materijalom iz iskopa.
Zatrpavanju se može pristupiti nakon montaže cijevi i uspješno provedenog ispitivanja na tlak i ispravno funkcioniranje. Prije zatrpavanja obavezno pregledati cjevovod i ustanoviti da nema nekih mehaničkih oštećenja. Nakon toga pristupa se zatrpavanju u slojevima po 30 cm s pažljivim nabijanjem materijala.
Rad se predviđa dijelom ručno, a dijelom strojno. Ručno je predviđeno do 20%, a ostalo strojno.  Zatrpavanje rova treba izvesti do kote uređene površine terena.
Zbijenost zatrpanog rova mora biti tolika da ne dođe do naknadnog slijeganja.</t>
  </si>
  <si>
    <t>Izrada, postavljanje i skidanje prijelaza za vozila preko iskopanog rova. Prijelaz izvesti čeličnim pločama debljine 20 mm. Obračun po komadu izvedenog prijelaza.</t>
  </si>
  <si>
    <t>C. OBJEKTI NA KANALIZACIJI</t>
  </si>
  <si>
    <t>Armatura mora odgovarati nHRN EN 10080-1 (prEN 100-80-1;1999).</t>
  </si>
  <si>
    <t>Cijena uključuje ugradnju betona strojno, na licu mjesta.</t>
  </si>
  <si>
    <t>U cijenu uključena armatura i sva potrebna oplata, te žbukanje jame iznutra vodonepropusnim cementnim mortom 1:2. Jamu iznutra ožbukati i zagladiti do crnog sjaja. Podgled gornje ploče premazati zaštitnim slojem od materijala na bazi polimera. U stjenke okna ugraditi tipske stupaljke S-2. U cijenu uključena dobava i ugradnja ljeveno željeznog kvadratnog kanalizacijskog poklopca dimenzija 600 / 600 mm s okvirom.  Predviđen je poklopac za opterećenje u zelenoj površini 15 kN (klasa A15 prema EN124;1994). Na mjestima priključaka plastičnih kanalizacijskih cijevi trebaju biti ugrađeni RDS ulošci s brtvenim prstenom za priključenje cijevi od tvrde plastike. RDS uložak treba biti odgovarajućih dimenzija. Jediničnom cijenom izvedbe jame obuhvaćena je kompletna izvedba zajedno sa svom potrebnom oplatom i armaturom, izravnavajući sloj betona C 12/15 (bivša MB 15) d = 10 cm, dobava i ugradnja cijevnih priključaka u stjenke jame, kao i dobava i ugradnja poklopca. Zemljoradnje za jamu specificirane su odvojeno i nisu uključene u jediničnu cijenu izvedbe.</t>
  </si>
  <si>
    <t>C. OBJEKTI NA KANALIZACIJI UKUPNO:</t>
  </si>
  <si>
    <t>PEHD DN 160 mm</t>
  </si>
  <si>
    <t>PEHD DN 200 mm</t>
  </si>
  <si>
    <t>Osiguranje gradilišta s izradom i postavljanjem prijenosne zaštitne ograde uz rov kanala. 
Obračun po m ograde.</t>
  </si>
  <si>
    <t>b) okna, slivnici, sabirna jama, separator</t>
  </si>
  <si>
    <t xml:space="preserve">Izrada geodetske snimke izvedene kanalizacijske mreže s ucrtavanjem u situaciju te snimanje izvedenih revizijskih komora. Snimak izvedenog stanja pripremiti kao elaborat na tehničkom pregledu.
</t>
  </si>
  <si>
    <t>VANJSKA INTERNA KANALIZACIJA UKUPNO:</t>
  </si>
  <si>
    <t>HORTIKULTURNO UREĐENJE</t>
  </si>
  <si>
    <t>HORTIKULTURNO UREĐENJE UKUPNO:</t>
  </si>
  <si>
    <t>OPREMA UKUPNO:</t>
  </si>
  <si>
    <t>Iskolčenje prometnih površina reciklažnog dvorišta. Radovi obuhvaćaju, izradu elaborata iskolčenja, sva potrebna geodetska mjerenja kojima se podaci sa projekta prenose na teren, osiguranje osi trase i stalnih visinskih točaka, obnavljanje i održavanje oznaka na terenu za vrijeme građenja pa sve do predaje radova kao i izrada snimke izvedenog stanja. 
Obračun se vrši po m² iskolčene tlocrtne površine.</t>
  </si>
  <si>
    <t>Privremena regulacija prometa. Pod ovom regulacijom prometa podrazumijeva se šira regulacija prometa. Ova stavka obuhvaća slijedeće radove:
- postavljanje novih i izmjena postojećih prometnih znakova svih vrsta, vertikalnih i horizontalnih, prema projektu reguliranja prometa
- nakon prestanka privremene regulacije prometa oznake vratiti u prvobitno stanje
- održavanje svih vertikalnih, horizontalnih znakova za svo vrijeme privremne regulacije prometa.
Cijenu projekta ponuditi prema projektu privremene regulacije prometa, ukoliko projekt postoji, a plaćanje će se izvršiti prema računu izvoditelja radova koje je izvršilo regulaciju.</t>
  </si>
  <si>
    <t>PRIPREMNI RADOVI UKUPNO:</t>
  </si>
  <si>
    <t>DONJI USTROJ</t>
  </si>
  <si>
    <t>Ukoliko se prilikom iskopa pokaže da je temeljno tlo slabije nosivosti, potrebno je provesti sljedeće mjere (stavke 4, 5, 6 i 7):</t>
  </si>
  <si>
    <t>DONJI USTROJ UKUPNO:</t>
  </si>
  <si>
    <t>GORNJI USTROJ</t>
  </si>
  <si>
    <t>Armatura armirano betonskog kolnika od obostrano armiranih mreža Q-503 . U jediničnu cijenu je uključena nabava, doprema, siječenje, čišćenje od hrđe, ispravljanje, postavljanje,  vezivanje,  te svi ostali radovi i materijali (podlošci i sl.) potrebiti da se  armatura postavi na mjesto određeno nacrtom. Prije betoniranja nadzorni organ investitora treba pregledati ugrađenu armaturu, uloške i podloške te utvrditi čvrstoću oplate, nakon čega se smije pristupiti betoniranju. Ovim troškovnikom predviđa se slijedeća količina armature u kg.</t>
  </si>
  <si>
    <t>kg</t>
  </si>
  <si>
    <t>GORNJI USTROJ UKUPNO:</t>
  </si>
  <si>
    <t>OPREMA I SIGNALIZACIJA</t>
  </si>
  <si>
    <t>Vertikalna signalizacija</t>
  </si>
  <si>
    <t>Dobava i postava tipskih stupova</t>
  </si>
  <si>
    <t>Obračun po komadu ugrađenog stupa.</t>
  </si>
  <si>
    <t>Dobava i montaža prometnih znakova</t>
  </si>
  <si>
    <t>Horizontalna signalizacija</t>
  </si>
  <si>
    <t>Horizontalna signalizacija.
Signalizacija se izvodi bojenjem gustom uljenom bojom bijelog tona standardne kvalitete.
Način izrade u svemu prema standardu.
U cijenu su uključeni svi pomoćni i zemljani radovi, alati i materijali.
Obračun po m’.
- bijela boja, crta širine 10 cm</t>
  </si>
  <si>
    <t>OPREMA I SIGNALIZACIJA UKUPNO:</t>
  </si>
  <si>
    <t>komplet</t>
  </si>
  <si>
    <t>Betoniranje temelja samaca za ogradu dimenzije  0,40x0,40x0,90 m, sa betonom  tlačne čvrstoće C 30/37. Temelji su na osovinskom razmaku od 250 cm. U cijenu je uključena izrada odnosno dobava i prijevoz betona te strojna ugradba i njega svježeg betona sa oplatom. Obračun se vrši po komadu izrađenog temelja samca.</t>
  </si>
  <si>
    <t xml:space="preserve">Izrada, montaža i isporuka dvokrilnih ulaznih vrata. Kompletan odgovarajući bravarski okov s dodatnom cilindričnom bravom i tri ključa.  Ličenje temeljnom bojom i dva lazurna premaza  bojom sa svim potrebnim predradnjama, sve ukljućeno u stavku. Sve ostalo prema Tehničkim uvjetima za bravarske radove. Napomena: Svijetle otvore bravarije potrebno je provjeriti na licu mjesta. </t>
  </si>
  <si>
    <t xml:space="preserve">Ispitivanje vodonepropusnosti izvedene kanalizacijske mreže i građevina na kanalizacijskoj mreži, prema propisima, te interni tehnički pregled izvedene kanalizacijske mreže.
Obračun po m ispitane kanalizacijske mreže i komadu građevine.
</t>
  </si>
  <si>
    <t>Dobava, montaža i ugradnja tipskih metalnih oličenih stupova na koje se ugrađuju prometni znakovi. Obračun po komadu, a u cijenu uključeni; iskop, betonski temelj i stup (visine 2.20 m iznad okolnog terena). Raspored znakova vidljiv je iz situacije prometnog rješenja.</t>
  </si>
  <si>
    <t>Dobava i montaža prometnih znakova, koji se pričvršćuju na metalne stupove. Položaj pojedinog znaka vidljiv je iz situacije prometnog rješenja.</t>
  </si>
  <si>
    <t>- ulazna vrata dvokrilna 3,0+3,0 m</t>
  </si>
  <si>
    <t>Dobava i sadnja sadnica listopadnih i crnogoričnih stabala sa svim potrebnim radovima, a sve prema pravilima struke. Stavka uključuje sav potreban rad na sadnji koji uključuje sve potrebne iskope, zalijevanja vodom, zatrpavanja, nabavu i postavljanje kolaca za koljenje listopadnih stabala, (impregnirani, min. 2,5 m po 3 kolca uz stablo), te nabavu i postavljanje sintetičkog užeta za vezivanje drveta uz kolac sa 3 m dužine po drvetu. Obračun se vrši po komadu zasađene sadnice listopadnog ili crnogoričnog stabla.</t>
  </si>
  <si>
    <t>a) listopadna stabala</t>
  </si>
  <si>
    <t>b) crnogorična stabla</t>
  </si>
  <si>
    <t>Tlačno ispitivanje cijevne mreže sanitarnog voda nakon polaganja i montaže cjevovoda na ispitni tlak  od 1,5 MPa (15 bara). Ispitivanje provesti prema uputama nadležnog distributera vode i tehničkim uvjetima ovog projekta. Ispitivanje se vrši uz prisutnost nadzornog inženjera.
O tlačnom ispitivanju voditi zapisnik sa potpisom vršioca ispitivanja, nadzornog inženjera i odgovornih osoba. Rezultat tlačnog ispitivanja obavezno evidentirati u građevinski dnevnik. U stavku je uključena dobava pumpe i mjernog uređaja kao i ostalog potrebnog pribora za provedbu tlačne probe.</t>
  </si>
  <si>
    <t>Ručni otkop rovova (šliceva) radi detekcije, te mogućeg utvrđivanja dubine postojećih instalacija, kako ne bi došlo do neželjenih oštećenja. Stavka obuhvaća ručni iskop rova širine cca 60 cm i dubine do 100 cm s potrebnim nabijanjem, zatrpavanjem i dovođenjem površine u prvobitno stanje.
Broj probnih mjesta određuje nadzorni inženjer investitora. Obračun se vrši po m' iskopanog rova.</t>
  </si>
  <si>
    <t xml:space="preserve">Stavkama troškovnika obuhvaćena je kompletna dobava i montaža do potpune gotovosti uključujući i sav potrebni sitni materijal koji nije posebno naveden. Dobavljeni materijal mora odgovarati važećim hrvatskim normama ili DIN-u. Prije ugradnje obavezno nadzorni inženjer treba pregledati sav materijal i odobriti njegovu ugradnju.
</t>
  </si>
  <si>
    <r>
      <t>Uklanjanje grmlja. Predviđeno je uklanjanje grmlja s cijele površine reciklažnog dvorišta. Uključena je i površina u širini 5 m izvan ograde.
Stavka obuhvaća:
- krčenje grmlja i korijenja
- odlaganje grmlja i korijenja van trase
- utovar, istovar, prijevoz na odlagalište do 20 km.
Obračun po m</t>
    </r>
    <r>
      <rPr>
        <sz val="10"/>
        <rFont val="Calibri"/>
        <family val="2"/>
      </rPr>
      <t>²</t>
    </r>
    <r>
      <rPr>
        <sz val="10"/>
        <rFont val="Cambria"/>
        <family val="1"/>
      </rPr>
      <t xml:space="preserve"> iskrčenog terena.</t>
    </r>
  </si>
  <si>
    <r>
      <t>Iskop humusa.
Ova stavka obuhvaća slijedeće radove:
- iskop površinskog sloja zemlje 20 cm 
- utovar iskopanog materijala u vozilo te prijevoz u nasip ili na odlagalište na udaljenost do 20 km
- nakon iskopa humusa na dijelu nasipa, izvršiti nabijanje podloge na Me=30 N/mm</t>
    </r>
    <r>
      <rPr>
        <sz val="10"/>
        <rFont val="Calibri"/>
        <family val="2"/>
      </rPr>
      <t>²</t>
    </r>
    <r>
      <rPr>
        <sz val="10"/>
        <rFont val="Cambria"/>
        <family val="1"/>
      </rPr>
      <t xml:space="preserve">
Obračun po m</t>
    </r>
    <r>
      <rPr>
        <sz val="10"/>
        <rFont val="Calibri"/>
        <family val="2"/>
      </rPr>
      <t>³</t>
    </r>
    <r>
      <rPr>
        <sz val="10"/>
        <rFont val="Cambria"/>
        <family val="1"/>
      </rPr>
      <t xml:space="preserve"> iskopanog humusa mjereno snimanjem profila nakon iskopa. Humus deponirati po trasi i zaštiti pokose usjeka ili nasipa.</t>
    </r>
  </si>
  <si>
    <r>
      <t>Široki iskop zemlje.
Ova stavka obuhvaća sljedeće radove:
- iskop zemlje
- utovar iskopanog materijala u vozilo te prijevoz u nasip ili na odlagalište do 20 km.
- istovar i razastiranje na odlagalištu
- ručni iskop uz komunalne instalacije te utovar, prijevoz i razastiranje na odlagalište,
- uređenje prema projektnom profilu
- sanacija eventualnih potkopanih ili oštećenih ravnina, planiranje posteljice i zbijanje odgovarajućim valjcima.
Obračun po m</t>
    </r>
    <r>
      <rPr>
        <sz val="10"/>
        <rFont val="Calibri"/>
        <family val="2"/>
      </rPr>
      <t>³</t>
    </r>
    <r>
      <rPr>
        <sz val="10"/>
        <rFont val="Cambria"/>
        <family val="1"/>
      </rPr>
      <t xml:space="preserve"> iskopanog materijala mjereno u sraslom stanju prema poprečnim profilima.</t>
    </r>
  </si>
  <si>
    <r>
      <t>Nabava i postavljanje separacijskog geotekstila 400 g/m</t>
    </r>
    <r>
      <rPr>
        <sz val="10"/>
        <rFont val="Calibri"/>
        <family val="2"/>
      </rPr>
      <t>²</t>
    </r>
    <r>
      <rPr>
        <sz val="10"/>
        <rFont val="Cambria"/>
        <family val="1"/>
      </rPr>
      <t>.
Jedinična cijena i količina treba sadržavati:
-sav rad i pripremne aktivnosti za rukovanje materijalom
-sav rad i dodatni materijal (uključujući preklope) za polaganje i spajanje materijala
-sva potrebna ispitivanja i izvještaje kojima se dokazuje kvaliteta materijala
-sve što je potrebno za ispunjavanje zahtjeva kontrole kvalitete radova
Obračun se vrši po m</t>
    </r>
    <r>
      <rPr>
        <sz val="10"/>
        <rFont val="Calibri"/>
        <family val="2"/>
      </rPr>
      <t>²</t>
    </r>
    <r>
      <rPr>
        <sz val="10"/>
        <rFont val="Cambria"/>
        <family val="1"/>
      </rPr>
      <t>.</t>
    </r>
  </si>
  <si>
    <r>
      <t>Iskop i zamjena podtla.
Stavka obuhvaća slijedeće radove:
- iskop podtla na mjestima potrebne zamjene tla ispod trupa posteljice u debljini sloja prosječno 100 cm
- utovar, prijevoz i razastiranje iskopanog materijala na odlagalište sa prijevozom na udaljenost do 20 km,
- planiranje posteljice u iskopu na točnost ± 3 cm
- ispitivanje zbijenosti i dobivanje atesta o zbijenosti
Obračun po m</t>
    </r>
    <r>
      <rPr>
        <sz val="10"/>
        <rFont val="Calibri"/>
        <family val="2"/>
      </rPr>
      <t>³</t>
    </r>
    <r>
      <rPr>
        <sz val="10"/>
        <rFont val="Cambria"/>
        <family val="1"/>
      </rPr>
      <t xml:space="preserve"> izvedenog zamjenskog sloja šljunka ili kamenog materijala.
</t>
    </r>
  </si>
  <si>
    <r>
      <t>Geomreža 60/60 kN/m</t>
    </r>
    <r>
      <rPr>
        <sz val="10"/>
        <rFont val="Calibri"/>
        <family val="2"/>
      </rPr>
      <t>²</t>
    </r>
    <r>
      <rPr>
        <sz val="10"/>
        <rFont val="Cambria"/>
        <family val="1"/>
      </rPr>
      <t>.
Radovi koji su pokriveni unutar ove stavke su detaljno opisani u Tehničkim uvjetima građenja i kontrole kvalitete ugradnje, a  uključuju osiguranje cjelokupne radne snage, materijala i opreme. 
Jedinična cijena i količina treba sadržavati:
- sav rad i pripremne aktivnosti za rukovanje materijalom
- dobava, doprema i ugradnja geomreže 60/60 kN/m</t>
    </r>
    <r>
      <rPr>
        <sz val="10"/>
        <rFont val="Calibri"/>
        <family val="2"/>
      </rPr>
      <t>²</t>
    </r>
    <r>
      <rPr>
        <sz val="10"/>
        <rFont val="Cambria"/>
        <family val="1"/>
      </rPr>
      <t>.
Obračun se vrši po m</t>
    </r>
    <r>
      <rPr>
        <sz val="10"/>
        <rFont val="Calibri"/>
        <family val="2"/>
      </rPr>
      <t>²</t>
    </r>
    <r>
      <rPr>
        <sz val="10"/>
        <rFont val="Cambria"/>
        <family val="1"/>
      </rPr>
      <t>.</t>
    </r>
  </si>
  <si>
    <r>
      <t>Uređenje posteljice.
Stavkom je predviđeno uređenje do izrade nasipa ili tamponskog sloja. Stavkom su obuhvaćeni sljedeći radovi:
- planiranje posteljice na projektom predviđene kote.
- rješenje odvodnje posteljice,
- zbijanje posteljice, tako da se postigne zbijenost od 100% prema standardnom Proctorovom pokusu odnosno Me veće ili jednako 30 MN/m</t>
    </r>
    <r>
      <rPr>
        <sz val="10"/>
        <rFont val="Calibri"/>
        <family val="2"/>
      </rPr>
      <t>²</t>
    </r>
    <r>
      <rPr>
        <sz val="10"/>
        <rFont val="Cambria"/>
        <family val="1"/>
      </rPr>
      <t xml:space="preserve"> za zemljane materijale, odnosno Me &gt;= 40 MN/m</t>
    </r>
    <r>
      <rPr>
        <sz val="10"/>
        <rFont val="Calibri"/>
        <family val="2"/>
      </rPr>
      <t>²</t>
    </r>
    <r>
      <rPr>
        <sz val="10"/>
        <rFont val="Cambria"/>
        <family val="1"/>
      </rPr>
      <t xml:space="preserve"> za šljunčane materijale mjereno kružnom pločom promjera 30 cm pri optimalnoj vlažnosti materijala.
U cijenu stavke uključeni su svi pripremni i pomoćni radovi, alati i materijali.
Obračun po m</t>
    </r>
    <r>
      <rPr>
        <sz val="10"/>
        <rFont val="Calibri"/>
        <family val="2"/>
      </rPr>
      <t>²</t>
    </r>
    <r>
      <rPr>
        <sz val="10"/>
        <rFont val="Cambria"/>
        <family val="1"/>
      </rPr>
      <t xml:space="preserve"> uređene posteljice asfaltirane i makadamske ceste.</t>
    </r>
  </si>
  <si>
    <r>
      <t>Izrada nasipa od šljunka ili kamenog materijala.
Ovaj rad obuhvaća:
- dobavu i dopremu nasipnog materijala od šljunka ili kamenog materijala (dolomita), iz pozajmišta
-  nasipavanje i zasipanje slojevima od 30 cm,
- eventualno vlaženje ili sušenje te zbijanje i planiranje materijala u nasipu prema dimenzijama i nagibima danim u projektu.
Nasip ispod kolnih površina izvodi se od šljunka ili kamenog materijala (dolomita) u slojevima čija se debljina određuje u ovisnosti u vrsti materijala i nabijačima. Nabijanje treba izvoditi tako da se kod svakog sloja postigne Me= 40 MN/m</t>
    </r>
    <r>
      <rPr>
        <sz val="10"/>
        <rFont val="Calibri"/>
        <family val="2"/>
      </rPr>
      <t>²</t>
    </r>
    <r>
      <rPr>
        <sz val="10"/>
        <rFont val="Cambria"/>
        <family val="1"/>
      </rPr>
      <t>.
Obračun se vrši po m</t>
    </r>
    <r>
      <rPr>
        <sz val="10"/>
        <rFont val="Calibri"/>
        <family val="2"/>
      </rPr>
      <t>³</t>
    </r>
    <r>
      <rPr>
        <sz val="10"/>
        <rFont val="Cambria"/>
        <family val="1"/>
      </rPr>
      <t xml:space="preserve"> izrađenog nasipa u zbijenom stanju na osnovi snimljenih profila.</t>
    </r>
  </si>
  <si>
    <t>Izvedba betonskih rubnjaka dimenzija 18/24/100 cm.
Dobava, transport i ugradnja betonskih rubnjaka presjeka 18/24 cm, rađenih od betona tlačne čvrstoće C 25/30. Stavka uključuje i ravne i lučne komade, prema projektu. Rubnjake postavljati na podlogu od betona tlačne čvrstoće C 20/25, veličine 25/30 cm. U svemu prema HRN U.S4.051 i projektu. Ugrađivati se smiju samo čitavi rubnjaci, bez pukotina i oštećenih bridova. Rubnjaci u projektirani položaj po pravcu i visini dovode se podbijanjem drvenim klinovima, a fiksiraju podlijevanjem cementnim mortom 1:4. Sastavke rubnjaka međusobno  izvesti u širini od oko 10 mm, te ih ispuniti cementnim mortom  marke 15, prema HRN U.M2.012, koji treba biti uvučen 10 mm. 
U cijenu je uključen i eventualni potrebni iskop, beton za podlogu, oplata betona podloge, betonski rubnjaci, cementni mort i sav transport i rad u vezi s time.
Obračun se vrši po m' ugrađenih potrebnih rubnjaka.</t>
  </si>
  <si>
    <t>Izvedba betonskih rubnjaka pješačke staze dimenzija 8/20/100 cm
Dobava, transport i ugradnja betonskih rubnjaka presjeka 8/20 cm, rađenih od betona tlačne čvrstoće C 25/30. Stavka uključuje i ravne i lučne komade, prema projektu. Rubnjake postavljati na podlogu od betona tlačne čvrstoće C 20/25, veličine 25/30 cm. U svemu prema HRN U.S4.051 i projektu. Ugrađivati se smiju samo čitavi rubnjaci, bez pukotina i oštećenih bridova. Rubnjaci u projektirani položaj po pravcu i visini dovode se podbijanjem drvenim klinovima, a fiksiraju podlijevanjem cementnim mortom 1:4. Sastavke rubnjaka međusobno  izvesti u širini od oko 10 mm, te ih ispuniti cementnim mortom  marke 15, prema HRN U.M2.012, koji treba biti uvučen 10 mm. 
U cijenu je uključen i eventualni potrebni iskop, beton za podlogu, oplata betona podloge, betonski rubnjaci, cementni mort i sav transport i rad u vezi s time.
Obračun se vrši po m' ugrađenih potrebnih rubnjaka.</t>
  </si>
  <si>
    <t>Ispiranje i dezinfekcija cjevovoda prema Općim uputama nadležne sanitarne službe i tehničkim uvjetima ovog projekta. Dezinfekciju treba izvoditi dok se ne postigne kvaliteta propisana "Pravilnikom o higijenskoj ispravnosti vode koja služi za javnu opskrbu stanovništva kao vode za piće", o čemu treba dobiti atest. U stavku je uračunat sav utrošak vode i dezinfekcijskih sredstava.
Obračun po m.</t>
  </si>
  <si>
    <t>Građevina:</t>
  </si>
  <si>
    <t>Lokacija građevine:</t>
  </si>
  <si>
    <t>Naziv mape:</t>
  </si>
  <si>
    <t>GRAĐEVINSKO - TEHNOLOŠKI PROJEKT</t>
  </si>
  <si>
    <t>Redni broj mape:</t>
  </si>
  <si>
    <t>OSTALO</t>
  </si>
  <si>
    <t>PROMETNICE</t>
  </si>
  <si>
    <t>VODOOPSKRBA I ODVODNJA</t>
  </si>
  <si>
    <t>1.0.</t>
  </si>
  <si>
    <t>2.0.</t>
  </si>
  <si>
    <t>3.0.</t>
  </si>
  <si>
    <t>4.0.</t>
  </si>
  <si>
    <t>OSTALO UKUPNO:</t>
  </si>
  <si>
    <t>5.0.</t>
  </si>
  <si>
    <t>PROMETNICE UKUPNO:</t>
  </si>
  <si>
    <t>6.0.</t>
  </si>
  <si>
    <t>VODOOPSKRBA I ODVODNJA UKUPNO:</t>
  </si>
  <si>
    <t xml:space="preserve">Izrada Izvedbenih projekata.
Obuhvaća izradu Izvedbenih projekata svih potrebnih struka (građevinski, arhitektonski, elektro, geodetski).
</t>
  </si>
  <si>
    <t>7.0.</t>
  </si>
  <si>
    <t>UKUPNO</t>
  </si>
  <si>
    <t>Nabava i postavljanje separacijskog geotekstila 400 g/m².
Jedinična cijena i količina treba sadržavati:
-sav rad i pripremne aktivnosti za rukovanje materijalom
-sav rad i dodatni materijal (uključujući preklope) za polaganje i spajanje materijala
-sva potrebna ispitivanja i izvještaje kojima se dokazuje kvaliteta materijala
-sve što je potrebno za ispunjavanje zahtjeva kontrole kvalitete radova</t>
  </si>
  <si>
    <t>Geomreža 60/60 kN/m².
Radovi koji su pokriveni unutar ove stavke su detaljno opisani u Tehničkim uvjetima građenja i kontrole kvalitete ugradnje, a  uključuju osiguranje cjelokupne radne snage, materijala i opreme. 
Jedinična cijena i količina treba sadržavati:
- sav rad i pripremne aktivnosti za rukovanje materijalom
- dobava, doprema i ugradnja geomreže 60/60 kN/m².</t>
  </si>
  <si>
    <t>BETONSKI I ARMIRANOBETONSKI RADOVI</t>
  </si>
  <si>
    <t>Dobava i postava betonskih blokova na ploču podloge kontejnera. Blokovi su dimenzija 20x20x40cm. Blokovi se postavljaju ispod krajeva i sredine kontejnera.</t>
  </si>
  <si>
    <t>Obračun po komadu.</t>
  </si>
  <si>
    <t>Obračun po kompletu</t>
  </si>
  <si>
    <t>OPĆE NAPOMENE - PREAMBULA TROŠKOVNIKA</t>
  </si>
  <si>
    <t xml:space="preserve">Svi radovi na građevini trebaju biti kvalitetno izvedeni s materijalom propisane kvalitete što se dokazuje atestom i potpisom nadzornog inženjera.
Svi dijelovi građevine koji su nekvalitetno izvedeni moraju se popraviti ili odstraniti u trošku izvoditelja.
Prije početka radova izvoditelj je obvezan prekontrolirati projekt, a eventualne nejasnoće i primjedbe razjasniti s projektantom i investitorom.
Za vrijeme izvođenja radova izvoditelj je dužan osigurati gradilište i omogućiti nesmetan promet na postojećim cestama.
Ponuđač je dužan pažljivo proučiti kompletnu tehničku dokumentaciju i troškovnik i razjasniti sve eventualne nejasnoće prije predaje ponude.
Ukoliko to ne bude učinjeno prije predaje ponude, investitor će smatrati, da je ponuditelj u potpunosti prihvatio zahtjeve troškovnika.
Jedinična cijena primijenit će se na izvedene količine bez obzira u kojem postotku one odstupaju od količina u troškovniku.
Jedinične cijene obuhvaćaju sav rad, materijal i organizaciju u cilju potpunog izvršenja radova prema projektu.
Nadalje, jedinične cijene za pojedine vrste radova sadrže i sve one posredne troškove, koji nisu iskazani u troškovniku, ali su neminovni za izvršenje radova predviđenih projektom. 
</t>
  </si>
  <si>
    <t xml:space="preserve">To su:
1. Pripremni i završni radovi
2. Troškovi osiguranja objekta građevine, opreme i materijala, radnika prolaznika, prometa, susjednih građevina i okoline od šteta koje prouzroči izvođač izvođenjem radova.
3. Troškovi izgradnje svih pristupnih puteva u tijeku građenja.
4. Troškovi svih geodetskih radova
5. Doprema, premještanje i otprema cjelokupne mehanizacije
6. Troškovi za pomoćni rad i materijal uključujući sva pomoćna sredstva (voda, struja, alat, strojevi, oplata, skela i sl.)
7. Troškovi prethodnih i kontrolnih ispitivanja kvalitete materijala i kontrole radova.
8. Zakonske i društvene obveze
9. Troškovi projektantskog nadzora
10. Svi drugi troškovi izvoditelja, potrebni za potpuno dovršenje građevine
Troškovi ispitivanja - pregleda cjevovoda kanalizacije snimanjem kamerom (video- zapis) sadržani su u stavci izrade cjevovoda kanalizacije i ne obračunavaju se posebno. Pregled kamerom je predviđen 1. put prije tehničkog pregleda i 2. puta neposredno prije isteka garantnog roka. 
Količine i vrste radova upisuju se u građevinsku knjigu odnosno građevinski dnevnik.
Nadzorni inženjer i izvoditelj potvrđuju svojim potpisima točnost upisanih podataka.
Eventualne potrebne izmjene i dopune projekta donosit će sporazumno projektant, nadzorni inženjer i izvoditelj u suglasnosti s investitorom.
Promjene moraju biti upisane u građevinski dnevnik i ovjerene potpisima gore navedenih osoba.
</t>
  </si>
  <si>
    <t xml:space="preserve">Za izradu svih radova po troškovniku izrađeni su Tehnički uvjeti.
Ovi tehnički uvjeti su sastavni dio projekta te opisa stavaka u troškovniku za sve vrste radova. Jedinične cijene izraditi na osnovu cijena materijala, radne snage, strojeva i ostalih elemenata. Iste obuhvaćaju sav rad, materijal i organizaciju u cilju izvršenja radova u potpunosti i u skladu s projektom. Nadalje, jedinične cijene za pojedine vrste radova sadrže cijene koje nisu iskazane u troškovniku, ali su neminovne za izvršenje radova predviđenih projektom kao što su:
- razni radovi u vezi s organizacijom i uređenjem gradilišta prije početka gradnje
- razni radovi u svezi s uređenjem gradilišta nakon dovršetka objekta kao što su čišćenje i uređenje terena u nožici nasipa na svaku stranu i uz pokose, uređenje prostora gdje je izvoditelj radova imao barake, strojeve, materijal i slično,
- svi ostali posredni i neposredni troškovi koji su neophodni za pravilno i pravovremeno završenje radova
Količine radova koje se nakon dovršenja objekata ne mogu provjeriti izmjerom, upisuju se u građevinski dnevnik ili knjigu.
Nadzorni inženjer i izvoditelj radova potvrđuje upisane količine i podatke svojim potpisom.
Sve potrebne promjene, izmjene i dopune projekata donosit će sporazumno projektant, nadzorni inženjer i izvoditelj radova. Promjene moraju biti upisane u građevinski dnevnik ili izrađeni posebni dijelovi nacrta i ovjereni potpisom projektanata, nadzornog inženjera ili odlukom koju je investitor na neki drugi način odobrio.
</t>
  </si>
  <si>
    <t>PROJEKT ELEKTROINSTALACIJA</t>
  </si>
  <si>
    <t>ELEKTROINSTALACIJE</t>
  </si>
  <si>
    <t xml:space="preserve">Prije nuđenja je ponuđač dužan upoznati se sa dokumentacijom na osnovu koje je izrađena ova specifikacija/troškovnik i za sve nejasnoće obavijestiti investitora koji će po potrebi zatražiti objašnjenje projektanta.
NAKNADNE PRIMJEDBE NA NEPOZNAVANJE GRAĐEVINE I PROJEKTNE DOKUMENTACIJE NEĆE SE UZETI U OBZIR KAO RAZLOG POVEĆANJA CIJENE!
1. Specifikacijom je obuhvaćena dobava, isporuka, montaža i spajanje opreme i vodova elektrotehničkih instalacija do pune pogonske gotovosti kao i svi potrebni atesti i ispitivanja. Vodovi se uvlače u fleksibilne plastične cijevi koje se postavljaju pri izvođenju građevinskih radova sa izvodima prikazanim na dispozicionim nacrtima i prema tehničkom opisu.
SPECIFIKACIJA JE IZRAĐENA NA OSNOVU GLAVNOG PROJEKTA! U IZVEDBENOJ FAZI BILO PROJEKTA ILI SAMOJ IZVEDBI SU MOGUĆA SITNA ODSTUPANJA OD OVE SPECIFIKACIJE!
2. Svjetiljke, kao i kvalitetu ostale opreme definirati u dogovoru sa investitorom i projektantom interijera. Sva ugrađena oprema mora imati oznaku "Evropske kvalitete"
3. U stavkama obuhvatiti i sav sitni montažni i spojni materijal potreban za izvođenje i kompletiranje stavke (tiple, vijci, spojnice, gips i sl.)
4. Cijene su informativne i služe samo za procjenu troškova elektrotehničkih instalacija standardne kvalitete! Cijene su date bez PDV-a.
UGOVORNI TROŠKOVNIK TREBA SADRŽAVATI STVARNO ODABRANU OPREMU OZNAČENU TIPOM I PROIZVOĐAČEM!
5. Izrada "Izvedbenog projekta" je predviđena, no ako ponuđač smatra da predmetnu instalaciju može kvalitetno izvesti prema "Glavnom projektu" te mu izvedbeni projekt nije potreban, dužan je na to upozoriti Investitora!
6. Izvođač je obavezan investitoru predati "Projekt izvedenog stanja"!
</t>
  </si>
  <si>
    <t>8.0.</t>
  </si>
  <si>
    <t>Napomena:uključena je dobava, prijevoz, montaža, spajanje i ispitivanje opreme</t>
  </si>
  <si>
    <t>Razdjelnik »GR«</t>
  </si>
  <si>
    <t>- elementi za označavanje stezaljki, pločice za označavanje kabela, natpisne pločice; pauš.</t>
  </si>
  <si>
    <t>- bakrena žica za ožičavanje i drugi nespecificirani materijal</t>
  </si>
  <si>
    <t xml:space="preserve">Ugraditi džep na unutrašnjosti vrata za jednopolnu shemu sa prikazom napajanja. Nakon montaže ormara, spajanje kompletne instalacije do pune funkcionalnosti; </t>
  </si>
  <si>
    <t>kpl</t>
  </si>
  <si>
    <t xml:space="preserve">Dobava i montaža tipkala za isklop u nuždi za vanjsku montažu; </t>
  </si>
  <si>
    <t>Ukupno:</t>
  </si>
  <si>
    <t>HEP</t>
  </si>
  <si>
    <t>Javna rasvjeta</t>
  </si>
  <si>
    <t>Dobava i montaža rasvjetnog čeličnog pocinčanog stupa visine 8 metara odgovarajući, s nasadnikom na vrhu stupa fi 60mm, u kompletu sa temeljnom pločom i razdjelnom kutijom.</t>
  </si>
  <si>
    <t>Dobava i montaža nosača za montažu svjetiljki</t>
  </si>
  <si>
    <t>Kabeli i vodiči, traka za uzemljenje</t>
  </si>
  <si>
    <t>Traka Fe/Zn 3x40mm</t>
  </si>
  <si>
    <t>Vodič P/F 16mm²</t>
  </si>
  <si>
    <t>Dobava i montaža križnih komada ST N.B4.936</t>
  </si>
  <si>
    <t>Kabelski rov</t>
  </si>
  <si>
    <t>Iskolčenje trase</t>
  </si>
  <si>
    <t>Izrada zaštite prilikom križanja s drugim  instalacijama</t>
  </si>
  <si>
    <t>paušal</t>
  </si>
  <si>
    <t>Dobava i montaža tipskog zdenca</t>
  </si>
  <si>
    <t>tip MZ D1 uključivo:</t>
  </si>
  <si>
    <t>- elementi tip D1</t>
  </si>
  <si>
    <t>- poklopac komplet tip D10/15</t>
  </si>
  <si>
    <t>- uvodna ploča tip S 75/40-2/4</t>
  </si>
  <si>
    <t>- uvodna ploča tip S 1/0</t>
  </si>
  <si>
    <t>Dobava i polaganje PVC cijevi Ø 50 mm</t>
  </si>
  <si>
    <t xml:space="preserve">Iskop zemlje IV ktg. za temelje rasvjetnog stupa </t>
  </si>
  <si>
    <t>Iskop kabelskog rova u postojećem terenu dimenzija širina 0,4m ili više m, dubina 0,8m</t>
  </si>
  <si>
    <t>Dobava i zaštita kabela plastičnim GAL štitnicima ili opekom. Na 1 m kabela dolaze 4 opeke, m</t>
  </si>
  <si>
    <t>Zatrpavanje kabelskog rova s nabijanjem u slojevima</t>
  </si>
  <si>
    <t>Odvoz viška zemlje</t>
  </si>
  <si>
    <t>Dobava pijeska i izrada gornjeg i donjeg sloja obloge kabela pijeskom debljine 10 cm</t>
  </si>
  <si>
    <t>Dobava i polaganje plastične trake za upozorenje</t>
  </si>
  <si>
    <t>Izrada betonskog temelja rasvjetnog stupa markom betona MB 30. U temelj ugrađeni 3 sidreni vijciprema šabloni proizvođača stupa i 3 juvidur cijevi Ø 63 mm</t>
  </si>
  <si>
    <t xml:space="preserve">Čišćenje radilišta po završetku radova </t>
  </si>
  <si>
    <t>Geodetsko iskolčenje trase, te snimanje trase, i unošenje u katastarsku podlogu</t>
  </si>
  <si>
    <t>Ispitivanje i atesti</t>
  </si>
  <si>
    <t>Mjerenje otpora izolacije instalacije NN aparata i uređaja</t>
  </si>
  <si>
    <t>Mjerenje izjednačenja potencijala.</t>
  </si>
  <si>
    <t>Mjerenje otpora petlje kritičnih strujnih krugova.</t>
  </si>
  <si>
    <t xml:space="preserve">Mjerenje djelovanja zaštite </t>
  </si>
  <si>
    <t>Ispitivanje ispravnosti veza, puštanje u pogon i pogonsko ispitivanje.</t>
  </si>
  <si>
    <t>Mjerenje otpora uzemljenja uzemljivača.</t>
  </si>
  <si>
    <t>Izdavanje atesta i protokola</t>
  </si>
  <si>
    <t>Izrada jednopolne sheme razvodnog ormara "IZVEDENO STANJE" po završetku radova.</t>
  </si>
  <si>
    <t>ELEKTROINSTALACIJE UKUPNO:</t>
  </si>
  <si>
    <t>kmpl</t>
  </si>
  <si>
    <t xml:space="preserve">   - osiguračima NVO 00/35 A; kom 3</t>
  </si>
  <si>
    <t xml:space="preserve">   - osiguračem EZ25/6A; kom 1</t>
  </si>
  <si>
    <t xml:space="preserve">   - trofazno dvotarifno brojilo10 - 100A; kom 1</t>
  </si>
  <si>
    <t xml:space="preserve">   - uklopni sat; kom 1</t>
  </si>
  <si>
    <t xml:space="preserve">   - odvodnici prenapona 15kA, 280V; kom 4</t>
  </si>
  <si>
    <t xml:space="preserve">   - sitni spojni pribor i materijal; pauš</t>
  </si>
  <si>
    <t>Dobava i polaganje PVC cijevi Ø 32 mm</t>
  </si>
  <si>
    <t>Nepredviđeni radovi do 10% (st. 1-7), a po upisu  nadzornog inženjera elektroradova</t>
  </si>
  <si>
    <t>SVEUKUPNA REKAPITULACIJA RADOVA</t>
  </si>
  <si>
    <t>PDV (25 %):</t>
  </si>
  <si>
    <t>SVEUKUPNO:</t>
  </si>
  <si>
    <t>RECIKLAŽNO DVORIŠTE ''KNIN''</t>
  </si>
  <si>
    <t>1/3</t>
  </si>
  <si>
    <t xml:space="preserve">TROŠKOVNIK ZA RADOVE DANE U MAPI 1/3 - GRAĐEVINSKO TEHNOLOŠKI PROJEKT </t>
  </si>
  <si>
    <t xml:space="preserve">Knin, k. č. br.: 2743/13, k.o. Knin  </t>
  </si>
  <si>
    <t>REKAPITULACIJA MAPE 1/3</t>
  </si>
  <si>
    <t>2/3</t>
  </si>
  <si>
    <t>TROŠKOVNIK ZA RADOVE DANE U MAPI 2/3 - PROJEKT ELEKTROINSTALACIJA</t>
  </si>
  <si>
    <t>MAPA 1/3</t>
  </si>
  <si>
    <t>MAPA 2/3</t>
  </si>
  <si>
    <t xml:space="preserve">Nacrti, tehnički opis i ovaj troškovnik čine cjelinu. Izvođač je dužan proučiti sve gore navedene dijelove projekta, te u slučaju nejasnoća tražiti objašnjenje od projektanta, odnosno iznijeti svoje primjedbe. Nepoznavanje crtanog dijela projekta i tehničkog opisa neće se prihvatiti kao razlog za povišenje jediničnih cijena ili greške u izvedbi. Ponuđena cijena pojedinih stavaka mora obuhvatiti sav potreban rad i materijal (do potpune funkcionalane gotovosti navedene stavke) i ako to stavkom nije posebno navedeno.    
Izvođač je dužan pridržavati se svih važećih zakona i propisa i to naročito Zakona o prostornom uređenju i Zakona o gradnji, Zakona o zaštiti na radu, Hrvatskih normi itd.   
Izvođač je prilikom uvođenja u posao dužan, u okviru ugovorene cijene, preuzeti parcelu, te obavjestiti nadležne službe o otvaranju gradilišta. Od tog trenutka pa do primopredaje zgrade izvođač je odgovoran za stvari i osobe koje se nalaze unutar gradilišta. Od ulaska na gradilište izvođač je obavezan voditi građevinski dnevnik u kojem bilježi opis radnih procesa i građevinsku knjigu u kojoj bilježi i dokumentira mjerenja, sve faze izvršenog posla prema stavkama troškovnika i projektu. Izvođač je dužan na gradilištu čuvati primjerak izvedbenog projekta i dati ih na uvid ovlaštenim inspekcijskim službama.    
Izvođač je u okviru ugovorene cijene dužan izvršiti koordinaciju radova svih kooperanata na način da omogući kontinuirano odvijanje posla i zaštitu već izvedenih radova. Sva oštećenja nastala tijekom gradnje otklonit će izvođač o svom trošku.    
Izvođač je dužan s predstavnicima investitora utvrditi točan položaj postojećih instalacija i mjesta priključenja na iste. 
</t>
  </si>
  <si>
    <t>A</t>
  </si>
  <si>
    <t>Iskolčenje kompletne zone zahvata i svi potrebni geodetski radovi. Obilježavanje zone kontejnera prema projektu. Pozicije obilježiti upotrebom gašenog vapna.</t>
  </si>
  <si>
    <t>B</t>
  </si>
  <si>
    <t>Strojno-ručno skidanje humusnog sloja ispod podloge kontejnera u debljini od 20 cm. U cijenu uračunati iskop u prirodno sraslom stanju bez obzira na kategoriju zemljišta, deponiranje iskopanog materijala na parceli radi ponovne ugradnje.</t>
  </si>
  <si>
    <t>Dobava i ugradnja tucanika 0-32 mm ispod betonske ploče podloge kontejnera u debljini 20cm. Tucanik ugraditi sa planiranjem, nabijanjem i valjanjem</t>
  </si>
  <si>
    <t>Ukoliko se prilikom iskopa pokaže da je temeljno tlo slabije nosivosti od tražene, potrebno je provesti sljedeće mjere (stavke 4, 5 i 6):</t>
  </si>
  <si>
    <t>Iskop i zamjena podtla.
Stavka obuhvaća slijedeće radove:
- iskop podtla na mjestima potrebne zamjene tla u debljini sloja prosječno 100 cm
- utovar, prijevoz i razastiranje iskopanog materijala na odlagalište sa prijevozom na udaljenost do 20 km,
- planiranje posteljice u iskopu na točnost ± 3 cm
- ispitivanje zbijenosti i dobivanje atesta o zbijenosti
Obračun po m³ izvedenog zamjenskog sloja šljunka ili kamenog materijala.</t>
  </si>
  <si>
    <t xml:space="preserve">Izrada nasipa od šljunka ili kamenog materijala.
Ovaj rad obuhvaća:
- dobavu i dopremu nasipnog materijala od šljunka ili kamenog materijala (dolomita), iz pozajmišta
-  nasipavanje i zasipanje slojevima od 30 cm,
- eventualno vlaženje ili sušenje te zbijanje i planiranje materijala u nasipu.
Nasip ispod kolnih površina izvodi se od šljunka ili kamenog materijala (dolomita) u slojevima. Nabijanje treba izvoditi tako da se kod svakog sloja postigne Me= 40 MN/m².
</t>
  </si>
  <si>
    <t>C</t>
  </si>
  <si>
    <t>D</t>
  </si>
  <si>
    <t xml:space="preserve">To su:
1. Pripremni i završni radovi
2. Troškovi osiguranja objekta građevine, opreme i materijala, radnika prolaznika, prometa, susjednih građevina i okoline od šteta koje prouzroči izvođač izvođenjem radova.
3. Troškovi izgradnje svih pristupnih putova u tijeku građenja.
4. Troškovi svih geodetskih radova
5. Doprema, premještanje i otprema cjelokupne mehanizacije
6. Troškovi za pomoćni rad i materijal uključujući sva pomoćna sredstva (voda, struja, alat, strojevi, oplata, skela i sl.)
7. Troškovi prethodnih i kontrolnih ispitivanja kvalitete materijala i kontrole radova.
8. Zakonske i društvene obveze
9. Troškovi projektantskog nadzora
10. Svi drugi troškovi izvoditelja, potrebni za potpuno dovršenje građevine
Količine i vrste radova upisuju se u građevinsku knjigu odnosno građevinski dnevnik.
Nadzorni inženjer i izvoditelj potvrđuju svojim potpisima točnost upisanih podataka.
Eventualne potrebne izmjene i dopune projekta donosit će sporazumno projektant, nadzorni inženjer i izvoditelj u suglasnosti s investitorom.
Promjene moraju biti upisane u građevinski dnevnik i ovjerene potpisima gore navedenih osoba.
</t>
  </si>
  <si>
    <t>VAGA</t>
  </si>
  <si>
    <t>PRIPREMNI I ZEMLJANI RADOVI</t>
  </si>
  <si>
    <t xml:space="preserve">Geodetsko snimanje početnog stanja, iskolčenje površine prostora za smještaj vage. Stavka obuhvaća izradu elaborata, sva geodetska mjerenja, osiguranja točaka, profiliranja, obnavljanja i održavanja za sve vrijeme građenja.
</t>
  </si>
  <si>
    <t xml:space="preserve">Nabava i postavljanje separacijskog geotekstila 400 g/m². 
Jedinična cijena i količina treba sadržavati:
-sav rad i pripremne aktivnosti za rukovanje materijalom
-sav rad i dodatni materijal (uključujući preklope) za polaganje i spajanje materijala
-sva potrebna ispitivanja i izvještaje kojima se dokazuje kvaliteta materijala
-sve što je potrebno za ispunjavanje zahtjeva kontrole kvalitete radova
Obračun se vrši po m².
</t>
  </si>
  <si>
    <t xml:space="preserve">Nabava, doprema i izrada podložnog sloja od šljunka ispod temelja u debljini sloja d=40 cm. Za izradu sloja koristiti se prirodni pjeskoviti šljunak frakcije 0-32 mm. Traženi modul stišljivosti iz projekta  mora biti Ms=30 MN/m². Nakon završenog planiranja i profiliranja materijal se zbija. Zbijanje obaviti pažljivo s istim brojem prijelaza preko čitave površine vibracijskim sredstvima i vibropločama, vibrovaljcima, kompaktorima. Obračun po m³ ugrađenog materijala u sabijenom stanju.
</t>
  </si>
  <si>
    <t xml:space="preserve">Zatrpavanje rova materijalom iz iskopa. Zatrpavanje cjevovoda izvodi se nakon uspješne tlačne probe. Prije zatrpavanja obavezno pregledati cjevovod i ustanoviti da nema nekih mehaničkih oštećenja. Nakon toga pristupa se zatrpavanju u slojevima po 30 cm s pažljivim nabijanjem materijala.  
Rad se predviđa dijelom ručno, a dijelom strojno. Ručno je predviđeno do 20%, a ostalo strojno.  Zatrpavanje rova treba izvesti do kote uređene površine terena.
Zbijenost zatrpanog rova mora biti tolika da ne dođe do naknadnog slijeganja.
</t>
  </si>
  <si>
    <t>PRIPREMNI I ZEMLJANI RADOVI UKUPNO:</t>
  </si>
  <si>
    <t>TESARSKI RADOVI</t>
  </si>
  <si>
    <t xml:space="preserve">Izrada oplate temelja vage i spojnih temeljnih greda. U cijenu ove stavke je uključena izrada odnosno dobava i prijevoz oplate, te vrijednosti svih radova i materijala. Obračun se vrši po m².
</t>
  </si>
  <si>
    <t>TESARSKI RADOVI UKUPNO:</t>
  </si>
  <si>
    <t>BETONSKI I ARMIRANO BETONSKI RADOVI</t>
  </si>
  <si>
    <t>BETONSKI I ARMIRANO BETONSKI RADOVI UKUPNO:</t>
  </si>
  <si>
    <t>MONTAŽNI RADOVI</t>
  </si>
  <si>
    <t>E.</t>
  </si>
  <si>
    <t>OPREMA</t>
  </si>
  <si>
    <t>VAGA UKUPNO:</t>
  </si>
  <si>
    <t>KONTEJNER ZA ZAPOSLENE</t>
  </si>
  <si>
    <t>REKAPITULACIJA MAPE 2/3</t>
  </si>
  <si>
    <t>KONTEJNER ZA ZAPOSLENE:</t>
  </si>
  <si>
    <t>9.0.</t>
  </si>
  <si>
    <t>Iskolčenje trase ograde oko reciklažnog dvorišta. Radovi obuhvaćaju, izradu elaborata iskolčenja, sva potrebna geodetska mjerenja kojima se podaci sa projekta prenose na teren, osiguranje osi trase i stalnih visinskih točaka, obnavljanje i održavanje oznaka na terenu za vrijeme građenja pa sve do predaje radova kao i izrada snimke izvedenog stanja. 
Obračun se vrši po m' iskolčene tlocrtne površine.</t>
  </si>
  <si>
    <t xml:space="preserve">Ručni Iskop zemljanog materijala "B" kategorije za temelje samce dimenzije 0,40x0,40x0,85 m i kontinuirani temelj 0,40x0,90 za ogradu oko reciklažnog dvorišta. Obračun se vrši po m³ iskopanog rova. </t>
  </si>
  <si>
    <r>
      <t>Betoniranje kontinuiranog AB temelja za ogradu dimenzije  0,40x0,90 m, sa betonom  tlačne čvrstoće C 30/37 u dvostranoj daščanoj oplati. Potrebno je izraditi, postaviti, skinuti i očistiti dvostranu oplatu. U cijenu ove stavke je uključena izrada odnosno dobava i prijevoz betona te strojna ugradba i njega svježeg betona, te vrijednosti svih radova i materijala. U betonu treba ostaviti otvore za prolaz instalacija, a sve prema nacrtima. Obračun se vrši po m</t>
    </r>
    <r>
      <rPr>
        <vertAlign val="superscript"/>
        <sz val="10"/>
        <rFont val="Cambria"/>
        <family val="1"/>
      </rPr>
      <t>3</t>
    </r>
    <r>
      <rPr>
        <sz val="10"/>
        <rFont val="Cambria"/>
        <family val="1"/>
      </rPr>
      <t xml:space="preserve"> ugrađenog betona.</t>
    </r>
  </si>
  <si>
    <r>
      <t>Betoniranje nadtemeljnog AB zidića za ogradu dimenzije  0,20x0,35 m, sa betonom  tlačne čvrstoće C 30/37 u dvostranoj daščanoj oplati. Potrebno je izraditi, postaviti, skinuti i očistiti dvostranu oplatu. U cijenu ove stavke je uključena izrada odnosno dobava i prijevoz betona te strojna ugradba i njega svježeg betona, te vrijednosti svih radova i materijala. Obračun se vrši po m</t>
    </r>
    <r>
      <rPr>
        <vertAlign val="superscript"/>
        <sz val="10"/>
        <rFont val="Cambria"/>
        <family val="1"/>
      </rPr>
      <t>3</t>
    </r>
    <r>
      <rPr>
        <sz val="10"/>
        <rFont val="Cambria"/>
        <family val="1"/>
      </rPr>
      <t xml:space="preserve"> ugrađenog betona.</t>
    </r>
  </si>
  <si>
    <t>Nabava, doprema, razastiranje i planiranje humusnog materijala u sloju debljine 20 cm na prostoru reciklažnog dvorišta. Stavka uključuje zasijavanje sa travnom smjesom uz prethodno gnojenje, te polijevanje vodom. Sve izvoditi prema Općim tehničkim uvjetima za radove na cestama. Obračun prema m² zatravljene površine.</t>
  </si>
  <si>
    <t>Uklanjanje postojećih kontejnera, tlocrtnih dimenzija približno 6,0 x 2,4 m,  sa prostora reciklažnog dvorišta na lokaciju po izboru investitora do 10 km udaljenosti. Stavka uključuje kompletan rad, sa utovarom, prijevozom i istovarom kontejnera. Obračun po komadu kontejnera.</t>
  </si>
  <si>
    <t>Uklanjanje postojeće metalne ograde visine cca 2 m, uključivo sa betonskim nadtemeljnim zidićem i cjelokupnim betonskim temeljem. Stavka obuhvaća strojno rušenje i vađenje elemenata ograde, utovar i transport na odobrenu trajnu deponiju na udaljenosti do 20 km. Deponiju osigurava izvoditelj. Obračun po m' stvarno uklonjene ograde.</t>
  </si>
  <si>
    <t>Uklanjanje postojećeg asfaltnog zastora kolničke konstrukcije ceste. Stavka obuhvaća strojno vađenje asfaltnog zastora prosječne debljine sloja 12 cm, utovar i transport na odobrenu trajnu deponiju na udaljenosti do 20 km. Deponiju osigurava izvoditelj. Obračun po m³ stvarno uklonjenog asfalta.</t>
  </si>
  <si>
    <r>
      <t>Izradi donjeg nosivog sloja može se pristupiti nakon propisno izvedene, ispitane i po nadzornom inženjeru preuzete posteljice ili filterskog sloja. Za izradu ovog sloja mogu se upotrijebiti šljunčani ili drobljeni kameni materijal kao i mješavina ova dva materijala.
Modul stišljivosti na donjem nosivom sloju treba biti:
- za debljinu sloja 40 cm, Me=70 N/mm</t>
    </r>
    <r>
      <rPr>
        <sz val="10"/>
        <rFont val="Calibri"/>
        <family val="2"/>
      </rPr>
      <t>²</t>
    </r>
    <r>
      <rPr>
        <sz val="10"/>
        <rFont val="Cambria"/>
        <family val="1"/>
      </rPr>
      <t xml:space="preserve"> do 100 N/mm</t>
    </r>
    <r>
      <rPr>
        <sz val="10"/>
        <rFont val="Calibri"/>
        <family val="2"/>
      </rPr>
      <t>²</t>
    </r>
    <r>
      <rPr>
        <sz val="10"/>
        <rFont val="Cambria"/>
        <family val="1"/>
      </rPr>
      <t>, 
Ova stavka za izradu donjeg nosivog sloja obuhvaća:
- pribavljanje atesta za materijal prije početka radova,
- dobava, odvoz i istovar materijala,
- ugradbu materijala, zbijanje i planiranje na projektiranu visinu,
- kontrolu ravnine sloja i visine tekućeg sloja,
- sva tekuća i kontrolna ispitivanja uz ispostavljanje atesta za dokaz kvalitete ugrađenog sloja,
- sva tekuća i kontrolna ispitivanja uz ispostavljanje atesta za dokaz kvalitete ugrađenog sloja.
Obračun po m</t>
    </r>
    <r>
      <rPr>
        <sz val="10"/>
        <rFont val="Calibri"/>
        <family val="2"/>
      </rPr>
      <t>³</t>
    </r>
    <r>
      <rPr>
        <sz val="10"/>
        <rFont val="Cambria"/>
        <family val="1"/>
      </rPr>
      <t xml:space="preserve"> ugrađenog sloja. </t>
    </r>
  </si>
  <si>
    <r>
      <t>Izvođenje veznog sloja asfalt- betonskog kolnika (BNS 22, 8 cm).
Izvedbi gornjeg (bitumeniziranog) nosivog sloja može se prići nakon propisno izvedenog, ispitanog i po nadzornom inženjeru preuzetog donjeg nosivog sloja tampona.
Ova stavka obuhvaća:
- dobava i doprema asfaltne mješavine,
- čišćenje i prskanje podloge za BNS,
- razastiranje, valjanje i njega BNS-a,
Obuhvaćen je sav rad na izradi i ugradnji BNS-a kao i sva potrebna tekuća i kontrolna ispitivanja s izradom atesta za dokaz kvalitete ugrađenog sloja. 
Obračun po m</t>
    </r>
    <r>
      <rPr>
        <sz val="10"/>
        <rFont val="Calibri"/>
        <family val="2"/>
      </rPr>
      <t>²</t>
    </r>
    <r>
      <rPr>
        <sz val="10"/>
        <rFont val="Cambria"/>
        <family val="1"/>
      </rPr>
      <t xml:space="preserve"> ugrađenog sloja BNS-a.</t>
    </r>
  </si>
  <si>
    <r>
      <t>Izvođenje završnog sloja kolnika od asfalt-betona (habajući sloj AB 11, d=4 cm).
Izradi ovog sloja može se prići nakon propisno izvedenog i po nadzornom inženjeru preuzetog BNS ili veznog sloja.
Ova stavka obuhvaća:
- dobava i doprema asfaltne mješavine,
- čišćenje i prskanje podloge za asfalt-beton,
- razastiranje, valjanje i njega asfalt-betona, kao i sva potrebna tekuća i kontrolna ispitivanja s izradom atesta za dokaz kvalitete
Obračun po m</t>
    </r>
    <r>
      <rPr>
        <vertAlign val="superscript"/>
        <sz val="10"/>
        <rFont val="Cambria"/>
        <family val="1"/>
      </rPr>
      <t>2</t>
    </r>
    <r>
      <rPr>
        <sz val="10"/>
        <rFont val="Cambria"/>
        <family val="1"/>
      </rPr>
      <t xml:space="preserve"> ugrađenog sloja asfalt-betona.</t>
    </r>
  </si>
  <si>
    <r>
      <t>Izrada armirano betonskog kolnika  debljine 20 cm, na prethodno izvedenoj podlozi od zbijenog šljunka betonom C30/37 sa min. 400 kg cementa na 1 m</t>
    </r>
    <r>
      <rPr>
        <vertAlign val="superscript"/>
        <sz val="10"/>
        <rFont val="Cambria"/>
        <family val="1"/>
      </rPr>
      <t>3</t>
    </r>
    <r>
      <rPr>
        <sz val="10"/>
        <rFont val="Cambria"/>
        <family val="1"/>
      </rPr>
      <t xml:space="preserve"> ugrađenog betona uz odgovarajuće dodatke prema propisanoj recepturi radi postizanja vodonepropusnosti i bolje čvrstoće, a prema uputama nadzornog organa. Agregat mora biti čist, bez organskih primjesa i pravilnog granulometrijskog sastava. Izrada betona strojno, a ugradnja vibriranjem. Površina se betonira u pločama veličine cca 3,5  x 5,0 m. Fuge razdjelnice, izvode se na način da se između ploča postavlja umetak od mekanog drveta debljine 14 mm. Razdjelnice se na vrhu ispune trajno elastičnim kitom.</t>
    </r>
  </si>
  <si>
    <t>Znak obaveznog zaustavljanja (B02)</t>
  </si>
  <si>
    <t>Znak ograničenja brzine 20 km/h (B31)</t>
  </si>
  <si>
    <t>Znak cesta s jednosmjernim prometom (C06)</t>
  </si>
  <si>
    <t>Znak zabrane prometa u jednom smjeru (B04)</t>
  </si>
  <si>
    <t>Napomena:
Priključak na javnu vodoopskrbnu mrežu, cjevovod do vodomjernog okna s vodomjerima i pripadajućom armaturom, dvostruke kontrolirane nepovratne ventile – tip BA i EC (zaštitnike od povratnog toka) i spojne komade spajanja u vodomjernom oknu, kao i samo vodomjerno okno u svemu izvesti prema uvjetima i uputama Komunalnog poduzeća d.o.o., Knin. Točnu poziciju i veličinu vodomjernog okna određuje ovlaštena osoba distributera vode.
Ponudom obuhvatiti i sve posredne troškove pripreme, prekopa i saniranja ceste, nadzor komunalnih službi drugih instalacija kod utvrđivanja trase, izvedbe iskopa i sl.</t>
  </si>
  <si>
    <r>
      <t>Priključak DN 160 mm, Vodomjeri WS 15-50 (Qn = 60 m</t>
    </r>
    <r>
      <rPr>
        <vertAlign val="superscript"/>
        <sz val="10"/>
        <rFont val="Cambria"/>
        <family val="1"/>
      </rPr>
      <t>3</t>
    </r>
    <r>
      <rPr>
        <sz val="10"/>
        <rFont val="Cambria"/>
        <family val="1"/>
      </rPr>
      <t>/sat, Ø100 mm) i VMA 1.5-3 (Qn = 1,5 m</t>
    </r>
    <r>
      <rPr>
        <vertAlign val="superscript"/>
        <sz val="10"/>
        <rFont val="Cambria"/>
        <family val="1"/>
      </rPr>
      <t>3</t>
    </r>
    <r>
      <rPr>
        <sz val="10"/>
        <rFont val="Cambria"/>
        <family val="1"/>
      </rPr>
      <t>/sat, Ø 20 mm).</t>
    </r>
  </si>
  <si>
    <r>
      <t>Iskop vodovodnog rova u tlu B kategorije prosječne širine 80 cm i dubine 1,20 metara s odbacivanjem materijala uz rub rova. Iskop se uglavnom predviđa strojno, dok se ručno predviđa samo na mjestima gdje se iskop ne može izvršiti mehanizacijom (gdje smetaju postojeći podzemni objekti vodovoda i drugih komunalnih instalacija. (80% strojno, a 20% ručnog iskopa).
Rad na iskopu obuhvaća pravilno zasijecanje bočnih strana i grubo planiranje dna rova. U cijenu uključen iskop bez obzira na sadržaj vode u iskopu i otežan rad radi razupirača. Naročito obratiti pažnju na širinu i dubinu rova da slijedi niveletu iskopa. 
Radovi moraju biti u potpunoj koordinaciji s montažom cijevi.
Obračun po m</t>
    </r>
    <r>
      <rPr>
        <vertAlign val="superscript"/>
        <sz val="10"/>
        <rFont val="Cambria"/>
        <family val="1"/>
      </rPr>
      <t>3</t>
    </r>
    <r>
      <rPr>
        <sz val="10"/>
        <rFont val="Cambria"/>
        <family val="1"/>
      </rPr>
      <t xml:space="preserve"> stvarno iskopanog materijala u sraslom  stanju.</t>
    </r>
  </si>
  <si>
    <r>
      <t>Iskop i proširenje iskopa u tlu B kategorije na mjestu vodomjernog okno s odbacivanjem materijala uz rub rova
Iskop se uglavnom predviđa strojno, dok se ručno predviđa samo na mjestima gdje se iskop ne može izvršiti mehanizacijom (90% strojno, a 10% ručnog iskopa).
Rad na iskopu obuhvaća pravilno zasijecanje bočnih strana i grubo planiranje dna rova. U cijenu uključen iskop bez obzira na sadržaj vode u iskopu i otežan rad radi razupirača. 
Obračun po m</t>
    </r>
    <r>
      <rPr>
        <vertAlign val="superscript"/>
        <sz val="10"/>
        <rFont val="Cambria"/>
        <family val="1"/>
      </rPr>
      <t>3</t>
    </r>
    <r>
      <rPr>
        <sz val="10"/>
        <rFont val="Cambria"/>
        <family val="1"/>
      </rPr>
      <t xml:space="preserve"> stvarno iskopanog materijala u sraslom  stanju.</t>
    </r>
  </si>
  <si>
    <r>
      <t>Razupiranje rovova vrši se mosnicama razuporama s potrebnim klinovima ili željeznim razuporama na vijak. Rad obuhvaća izradu, postavljanje i skidanje razupirača i oplate. Razupiranje izvesti tako da se  osigura siguran i nesmetan rad u rovu.
Obračun po m</t>
    </r>
    <r>
      <rPr>
        <vertAlign val="superscript"/>
        <sz val="10"/>
        <rFont val="Cambria"/>
        <family val="1"/>
      </rPr>
      <t>2</t>
    </r>
    <r>
      <rPr>
        <sz val="10"/>
        <rFont val="Cambria"/>
        <family val="1"/>
      </rPr>
      <t xml:space="preserve"> količine po dokaznici stvarno razuprtih površina dogovorenih sa nadzornom službom.</t>
    </r>
  </si>
  <si>
    <r>
      <t>Planiranje dna rova vrši se ručno prema projektiranoj širini i padu dna rova s točnošću ±3 cm. Iskopani materijal izbaciti van rova.
Obračun po m</t>
    </r>
    <r>
      <rPr>
        <vertAlign val="superscript"/>
        <sz val="10"/>
        <rFont val="Cambria"/>
        <family val="1"/>
      </rPr>
      <t>2</t>
    </r>
    <r>
      <rPr>
        <sz val="10"/>
        <rFont val="Cambria"/>
        <family val="1"/>
      </rPr>
      <t xml:space="preserve"> obrađene površine.</t>
    </r>
  </si>
  <si>
    <r>
      <t>Ručni otkop rovova (šliceva) radi detekcije, te mogućeg utvrđivanja dubine postojećih instalacija, kako ne bi došlo do neželjenih oštećenja. Stavka obuhvaća ručni iskop rova širine cca 60 cm i dubine do 100 cm s potrebnim nabijanjem, zatrpavanjem i dovođenjem površine u prvobitno stanje.
Broj probnih mjesta određuje nadzorni inženjer investitora.
Obračun se vrši po m</t>
    </r>
    <r>
      <rPr>
        <vertAlign val="superscript"/>
        <sz val="10"/>
        <rFont val="Cambria"/>
        <family val="1"/>
      </rPr>
      <t>3</t>
    </r>
    <r>
      <rPr>
        <sz val="10"/>
        <rFont val="Cambria"/>
        <family val="1"/>
      </rPr>
      <t xml:space="preserve"> iskopanog rova.</t>
    </r>
  </si>
  <si>
    <t>Izrada armirano-betonskog vodomjernog okna svijetlog otvora 400x180x180 cm. Kompletno okno izvesti vodonepropusnim betonom tlačne čvrstoće C 30/37.
Armatura okna je uključena u jediničnu cijenu stavke. U zid komore ugraditi penjalice od betonskog željeza B500B (RA400/500-2) ø20 mm. Pokrovnu ploču izolirati s dva sloja ljepenke i tri vruća premaza bitumena. 
Ulazni otvor je veličine 60x60 cm, debljine stjenke 15 cm na koji se ugrađuje lijevano-željezni poklopac s natpisom voda. Poklopac je za opterećenje u prometnoj površini 250 kN (klasa C250 prema EN124;1994), na zaključavanje. Isti mora biti ugrađen u razini uređenog terena.
U dnu okna izraditi udubljenje ø 30 cm, dubine 40 cm s dnom debljine 20 cm. Dno vodomjernog okna nagnuti prema udubljenju.
Jediničnom cijenom izvedbe vodomjernog okna obuhvaćena je kompletna izvedba okna zajedno sa svom potrebnom oplatom i armaturom, izravnavajući sloj betona tlačne čvrstoće C 12/15, d = 10 cm, dobava i ugradnja PEHD/PVC cijevi i dilatacijskih brtvi u stjenke okna, kao i dobava i ugradnja poklopca okna, te označavanje uljanom bojom radi bolje vidljivosti.
Zemljoradnje za okno specificirane su odvojeno i nisu uključene u jediničnu cijenu izvedbe vodomjernog okna.</t>
  </si>
  <si>
    <t>DN 25</t>
  </si>
  <si>
    <t>Nabava, doprema i ugradba vodovodnih tlačnih cijevi,za radni tlak 10 bara kao i svih fazonskih komada, fitinga i armatura. Dobava i montaža plastičnih PEHD, PE100 cijevi prema HRN EN 12201-2, sa spajanjem elektro spojnicama, za razvod požarne vode, uključivo svi fazonski komadi i elektrospojnice. 
Stavka obuhvaća kompletan rad na dobavi i montaži cijevi sa svim spojnim i brtvenim materijalom.
Obračun po m izvedenog cjevovoda.</t>
  </si>
  <si>
    <t>DN 140</t>
  </si>
  <si>
    <t>Izvedba spoja dovedenog vodovoda na priključak na kontejneru za zaposlene. Sastoji se od vertikalnog izlaza cijevi DN25 iz zemlje do mjesta priključka na kontejneru za zaposlene. Stavka uključuje sva potrebna koljena i ostale elemente za promjenu smjera i redukcije. Uključuje i sav potrebno spojni i brtveni materijal.
Obračun po komadu izvedenog potpuno funkcionalnog spoja.</t>
  </si>
  <si>
    <t>Tlačno ispitivanje cijevne mreže hidrantskog voda i spojnog cjevovoda nakon polaganja i montaže cjevovoda na ispitni tlak  od 1,5 MPa (15 bara) te pribavljanje "Certifikata" o ispravnosti. Cjevovod ispitati na probni pritisak 1,5 puta veći od radnog (15 bara) u trajanju od 3 sata ili dok se ne pregledaju svi spojevi, te nakon toga na radni tlak (10 bara) u trajanju od 24 sata. Ispitivanje se vrši uz prisutnost nadzornog inženjera 
O tlačnom ispitivanju voditi zapisnik sa potpisom vršioca ispitivanja, nadzornog inženjera i odgovornih osoba. Rezultat tlačnog ispitivanja obavezno evidentirati u građevinski dnevnik. U stavku je uključena dobava pumpe i mjernog uređaja kao i ostalog potrebnog pribora za provedbu tlačne probe.</t>
  </si>
  <si>
    <r>
      <t>Iskop kanalskog rova širine 80 - 100 cm u tlu B kategorije s vertikalnim odsijecanjem stijena, grubim izravnavanjem dna za kanalizacijske cijevi i linijske rešetke. Širina jarka 0,8 - 1,0 m, dubine prema visinskim kotama s odbacivanjem materijala na 1,0 metar od rubova rova.
Iskop se uglavnom predviđa strojno, dok se ručno predviđa samo na mjestima gdje se iskop ne može izvršiti mehanizacijom (gdje smetaju postojeći podzemni objekti vodovoda i drugih komunalnih instalacija. (80% strojno, a 20% ručnog iskopa).
Obračunava se po m</t>
    </r>
    <r>
      <rPr>
        <vertAlign val="superscript"/>
        <sz val="10"/>
        <rFont val="Cambria"/>
        <family val="1"/>
      </rPr>
      <t>3</t>
    </r>
    <r>
      <rPr>
        <sz val="10"/>
        <rFont val="Cambria"/>
        <family val="1"/>
      </rPr>
      <t xml:space="preserve"> iskopanog materijala, mjereno u sraslom stanju.</t>
    </r>
  </si>
  <si>
    <r>
      <t>Iskop i proširenje iskopa, u tlu B kategorije, na mjestu  sabirne jame, revizijskih okana, slivnika, separatora mineralnih ulja, kontrolnog okna i infiltracijskog sustava s odbacivanjem 1 m uz rub iskopa. Iskop se uglavnom predviđa strojno, dok se ručno predviđa samo proširenja i na mjestima gdje se iskop ne može izvršiti mehanizacijom (gdje smetaju postojeći podzemni objekti vodovoda i drugih komunalnih instalacija. (80% strojno, a 20% ručnog iskopa).
Obračun po m</t>
    </r>
    <r>
      <rPr>
        <vertAlign val="superscript"/>
        <sz val="10"/>
        <rFont val="Cambria"/>
        <family val="1"/>
      </rPr>
      <t>3</t>
    </r>
    <r>
      <rPr>
        <sz val="10"/>
        <rFont val="Cambria"/>
        <family val="1"/>
      </rPr>
      <t xml:space="preserve"> stvarno iskopanog materijala u zbijenom stanju.</t>
    </r>
  </si>
  <si>
    <r>
      <t>Razupiranje rovova i jama vrši se mosnicama razuporama s potrebnim klinovima ili željeznim razuporama na vijak.
Rad obuhvaća izradu, postavljanje i skidanje razupirača i oplate. Razupiranje izvesti tako da se  osigura siguran i nesmetan rad u rovu.
Obračun po m</t>
    </r>
    <r>
      <rPr>
        <vertAlign val="superscript"/>
        <sz val="10"/>
        <rFont val="Cambria"/>
        <family val="1"/>
      </rPr>
      <t>2</t>
    </r>
    <r>
      <rPr>
        <sz val="10"/>
        <rFont val="Cambria"/>
        <family val="1"/>
      </rPr>
      <t xml:space="preserve"> količine po dokaznici stvarno razuprtih površina dogovorenih sa nadzornom službom.</t>
    </r>
  </si>
  <si>
    <t>Zatrpavanje oko sabirne jame, revizijskih okana, slivnika, separatora mineralnih ulja, kontrolnog okna i infiltracijskog sustava materijalom iz iskopa.
Zatrpavanje se izvodi nakon uspješne tlačne probe cjevovoda i pregleda okna. Zatrpavanje se izvodi u slojevima po 30 cm s pažljivim nabijanjem materijala uz zidove okna.
Rad se predviđa dijelom ručno, a dijelom strojno. Ručno je predviđeno do 30%, a ostalo strojno.  Zatrpavanje treba izvesti do kote uređene površine terena.
Zbijenost mora biti tolika da ne dođe do naknadnog slijeganja.</t>
  </si>
  <si>
    <r>
      <t>Odvoz materijala od iskopa nakon zatrpavanja rova, kamionom na gradsku deponiju udaljenost do 20 km. U cijenu je uračunat utovar, istovar i grubo razastiranje na deponiji. Koeficijent rastresitosti 1,35. 
Obračun po m</t>
    </r>
    <r>
      <rPr>
        <vertAlign val="superscript"/>
        <sz val="10"/>
        <rFont val="Cambria"/>
        <family val="1"/>
      </rPr>
      <t>3</t>
    </r>
    <r>
      <rPr>
        <sz val="10"/>
        <rFont val="Cambria"/>
        <family val="1"/>
      </rPr>
      <t xml:space="preserve"> iskopanog materijala u rastresitom stanju.</t>
    </r>
  </si>
  <si>
    <r>
      <t>Izrada sabirne jame iz armiranog betona C30/37 (bivša MB 40) – razred izloženosti XA1. Beton mora biti spremljen sa minimalno 300 kg cementa CEM I /m</t>
    </r>
    <r>
      <rPr>
        <vertAlign val="superscript"/>
        <sz val="10"/>
        <rFont val="Cambria"/>
        <family val="1"/>
      </rPr>
      <t>3</t>
    </r>
    <r>
      <rPr>
        <sz val="10"/>
        <rFont val="Cambria"/>
        <family val="1"/>
      </rPr>
      <t xml:space="preserve"> i može sadržavati max. 0,15 % CL. Jama je svijetlog otvora 3,75 x 2,0 m debljine stjenke 25 cm i svijetle dubine 1,95 m. Armatura je uključena u jediničnu cijenu stavke (1200 kg). Sastav betona, granulacija agregata, te priprema i ugradnja betonske smjese mora u svemu odgovarati odredbama Tehničkih propisa za betonske konstrukcije (Sl. list br. 101/05) – Prilog I i priznatim tehničkim pravilima određenim tim prilogom.</t>
    </r>
  </si>
  <si>
    <t xml:space="preserve">Prsten je kvadratnog oblika veličine stranica 120 cm s otvorom  Ø 60 cm i visine 20 cm. Prsten izvesti betonom razreda tlačne čvrstoće C 25/30 i armirati rebrastom armaturom B 500 A.  Na prsten ugraditi kvadratni lijevano željezni okvir s betonskom ispunom i okruglim lijevano željeznim poklopcem Ø 600 mm. Napomena: priključke slivnika odrediti će se na licu mjesta prema uputama proizvođača. (O.T.U. 3-04.4.3).
Za jedno okno potrebno je:
</t>
  </si>
  <si>
    <r>
      <t>beton C 16/20                                      m</t>
    </r>
    <r>
      <rPr>
        <vertAlign val="superscript"/>
        <sz val="10"/>
        <rFont val="Cambria"/>
        <family val="1"/>
      </rPr>
      <t>3</t>
    </r>
    <r>
      <rPr>
        <sz val="10"/>
        <rFont val="Cambria"/>
        <family val="1"/>
      </rPr>
      <t xml:space="preserve">   0,40</t>
    </r>
  </si>
  <si>
    <r>
      <t>beton C 25/30                                      m</t>
    </r>
    <r>
      <rPr>
        <vertAlign val="superscript"/>
        <sz val="10"/>
        <rFont val="Cambria"/>
        <family val="1"/>
      </rPr>
      <t>3</t>
    </r>
    <r>
      <rPr>
        <sz val="10"/>
        <rFont val="Cambria"/>
        <family val="1"/>
      </rPr>
      <t xml:space="preserve">   1,95</t>
    </r>
  </si>
  <si>
    <t>rebrasta armatura B500A                  kg    68,00</t>
  </si>
  <si>
    <r>
      <t>oplata                                                     m</t>
    </r>
    <r>
      <rPr>
        <vertAlign val="superscript"/>
        <sz val="10"/>
        <rFont val="Cambria"/>
        <family val="1"/>
      </rPr>
      <t>2</t>
    </r>
    <r>
      <rPr>
        <sz val="10"/>
        <rFont val="Cambria"/>
        <family val="1"/>
      </rPr>
      <t xml:space="preserve">   3,85</t>
    </r>
  </si>
  <si>
    <r>
      <t>agregat granulacije 4-8 mm               m</t>
    </r>
    <r>
      <rPr>
        <vertAlign val="superscript"/>
        <sz val="10"/>
        <rFont val="Cambria"/>
        <family val="1"/>
      </rPr>
      <t>3</t>
    </r>
    <r>
      <rPr>
        <sz val="10"/>
        <rFont val="Cambria"/>
        <family val="1"/>
      </rPr>
      <t xml:space="preserve">   3,90</t>
    </r>
  </si>
  <si>
    <t>Obračun po komadu komplet ugrađenog okna</t>
  </si>
  <si>
    <t>Nabava, doprema i ugradnja revizijskih okana oborinske kanalizacije. Revizijska okna su tipska PEHD DN 800, dubine od 1,12 m do 1,77 m. U cijenu je uključena dobava i ugradnja ljeveno željeznog kvadratnog okvira s okruglim poklopcem dimenzija Ø600 mm. Revizijska okna koja su smještena u prometnoj površini se zatvaraju ljeveno željeznim poklopcima za opterećenje od 250 kN (klasa C250 prema EN124;1994), dok se revizijska okna smještena u zelenoj površini zatvaraju ljeveno željeznim poklopcima za opterećenje od 15 kN (klasa A15 prema EN124;1994). Okna moraju biti izrađena prema normi prEN 13598-2 i moraju biti obodne čvrstoće najmanje 2 kN. Po postavljanju okna na zadanu visinu kinete, oko okna se ugrađuje sloj drobljenog kamenog agregata granulacije 4 – 8 mm uz nabijanje u slojevima po 20 cm. Debljina sloja je 50 cm od vanjske stjenke okna, a na njemu se montira kvadratna armirano betonska ploča veličine stranica 161 cm i visine 20 cm s kružnim otvorom Ø 81 cm. Ploču izvesti betonom razreda tlačne čvrstoće C 25/30 i armirati dvostrano zavarenom armaturnom mrežom B 500 A (Q335). Na pokrovnoj ploči izvesti armirano betonski prsten za podešavanje visine.</t>
  </si>
  <si>
    <r>
      <t>Izrada kontrolnog okana iz armiranog betona tlačne čvrstoće C30/37, razred izloženosti XA1. Beton mora biti spremljen sa minimalno 300 kg cementa CEM I /m</t>
    </r>
    <r>
      <rPr>
        <vertAlign val="superscript"/>
        <sz val="10"/>
        <rFont val="Cambria"/>
        <family val="1"/>
      </rPr>
      <t>3</t>
    </r>
    <r>
      <rPr>
        <sz val="10"/>
        <rFont val="Cambria"/>
        <family val="1"/>
      </rPr>
      <t xml:space="preserve"> i može sadržavati max. 0,15 % CL. Okno je svijetlog otvora 1,2x1,2 m, svijetle prosječne dubine 2,14 m i debljine stjenke 25 cm. Na kontrolnom oknu se izvodi ulazna građevina svijetlog otvora 0,9x0,6 m debljine stijenke 25 cm koja se zatvara odozgo pločom debljine 20 cm.
Armatura oznake B 500B je uključena u jediničnu cijenu stavke (260 kg).
Stjenke iznutra obraditi vodonepropusnim mortom i zagladiti do crnog sjaja. U stjenke okna ugraditi tipske stupaljke S-2. U cijenu je uključena dobava i ugradnja ljeveno željeznog kvadratnog kanalizacijskog poklopca dimenzija 600 / 600 mm s okvirom. Predviđen je poklopac za opterećenje u prometnoj površini 250 kN (klasa C250 prema EN124;1994) koji se ugrađuje u ploču ulazne građevine. Na sredini poklopca okna treba nacrtati uljanom bojom oznaku kontrolnog mjernog okna. Oznaka je crveni kvadrat 25 x 25 cm u sredini kojega se nacrta žuti krug ø10 cm.</t>
    </r>
  </si>
  <si>
    <r>
      <t>Na dnu okna potrebno je izvesti betonsku kinetu iz betona tlačne čvrstoće C 30/37. Oblik i veličina kinete prema nacrtu.
Na mjestima priključaka plastičnih kanalizacijskih cijevi trebaju biti ugrađeni RDS ulošci s brtvenim prstenom za priključenje cijevi od tvrde plastike na okno. RDS uložak treba biti odgovarajućih dimenzija.
Jediničnom cijenom izvedbe okna obuhvaćena je kompletna izvedba okna zajedno sa svom potrebnom oplatom i armaturom, izravnavajući sloj betona tlačne čvrstoće C 12/15, d = 10 cm, beton za kaskade C 20/25 0,6 m</t>
    </r>
    <r>
      <rPr>
        <vertAlign val="superscript"/>
        <sz val="10"/>
        <rFont val="Cambria"/>
        <family val="1"/>
      </rPr>
      <t>3,</t>
    </r>
    <r>
      <rPr>
        <sz val="10"/>
        <rFont val="Cambria"/>
        <family val="1"/>
      </rPr>
      <t xml:space="preserve">  dobava i ugradnja cijevnih priključaka u stjenke okna, kao i dobava i ugradnja poklopca okna. Zemljoradnje za okno specificirane su odvojeno i nisu uključene u jediničnu cijenu izvedbe okna.
</t>
    </r>
  </si>
  <si>
    <t xml:space="preserve">Dobava i montaža tipskog cestovnog slivnika. Slivnici su tipski PEHD DN 600 dubine 200 cm. Tipski cestovni slivnici moraju biti izrađen roto lijevom, prema normi prEN 13598-2 i moraju biti obodne čvrstoće najmanje 2 kN. Ispod dna slivnika ugrađuje se sloj pijeska granulacije 4 – 8 mm visine 20 cm. Na pripremljenu pješčanu podlogu postavlja se slijepa baza DN 600, a na nju korugirani slijepi nastavak DN 600 povezano gumenom brtvom i teleskopski adapter. Priključci odvoda određuju se na licu mjesta. Po izvršenoj montaži priključaka izvodi se nasip oko cijevi slivnika od kamenog agregata granulacije 4 – 8 mm uz nabijanje u slojevima po 20 cm na koji se montira tipski armirano betonski prsten Ø 100/68 cm visine 15 cm. Slivnička rešetka montira se na tipski armirano betonski adapter Ø 77 cm i visine 8 cm. </t>
  </si>
  <si>
    <t>U jediničnu cijenu uključena je nabava i ugradnja rešetki od lijevanog željeza dim. 40 x 40 cm. za prometno opterećenje 250 kN (klasa C250 prema EN124;1994), kao i sav dodatni pribor i ostali materijal, rad, prijevoz i ostalo što je potrebno za potpuno dovršenje rada (O.T.U. 3-04.5.2.).
Plohe rešetke koje dolaze u dodir s drugim dijelovima slivnika treba premazati bitumenom. Rešetke se polažu u okvirni dio, koji mora imati lijevak i odvodne cijevi protiv izbacivanja vode oko slivnika. Rešetke oko okvira zalijevaju se masom za zalijevanje razdjelnica.</t>
  </si>
  <si>
    <r>
      <t>Dobava i ugradnja tipskih kanala kao za linijsku površinsku odvodnju od polimer betona otpornog na agresivne tvari i tekućine koji zadovoljava EN 1433 zaštite okoliša u smislu apsolutne vodonepropusnosti, svijetle širine 20 cm i dubine 38 cm, sa lijevano željeznom rešetkom na zaključavanje, za opterećenja do 400 kN (klasa D400 prema EN124;1994). Tipski kanal se ugrađuje u sloj betona tlačne čvrstoće C 30/37 – razred izloženosti XF4 i XM1, debljine 20 cm  ispod i oko njega. Beton mora biti spremljen sa minimalno 350 kg cementa CEM I /m</t>
    </r>
    <r>
      <rPr>
        <vertAlign val="superscript"/>
        <sz val="10"/>
        <rFont val="Cambria"/>
        <family val="1"/>
      </rPr>
      <t>3</t>
    </r>
    <r>
      <rPr>
        <sz val="10"/>
        <rFont val="Cambria"/>
        <family val="1"/>
      </rPr>
      <t xml:space="preserve"> i od agregata frakcije 20-32 mm s dovoljnom otpornošću na smrzavanje, može sadržavati max. 0,06 % CL, te mora biti aeriran sa 4 % zraka. Jediničnom cijenom izvedbe kanala obuhvaćena je dobava i ugradnja kanala s rešetkom, te dobava i ugradnja betona u koji se kanal ugrađuje. Sve prema nacrtu ugradnje. Zemljoradnje za kanal specificirane su odvojeno i nisu uključene u jediničnu cijenu izvedbe istog.</t>
    </r>
  </si>
  <si>
    <t>Dobava i ugradnja sustava za infiltraciju oborinskih voda iz polipropilenskih blokova. Sustav se sastoji od jediničnog modula dimenzija: Š×V×D=60x61x120cm. 
Sustav mora posjedovati: 
- najmanje 95% ukupnog korisnog volumena;
- mogućnost inspekcijskog tunela min. pop. presjeka Š×V=100×500mm kako bi se omogućio slobodno kretanje inspekcijskim kamerama i opremi za čiščenje kroz sustav;
- mogućnost vizualne kontrole kroz jedan sloj sustava bez zapreka (pregrada) za jednostavniju kontrolu kamerom
- mogućnost dodatnog omatanja geotekstilom uljevnog dijela infiltracijske komore za zadržavanje mulja (sedimentacijska komora);
- mogućnost spajanja sastavnih elemenata sustavom zidarskog preklopa koji omogućava sastavljanje čvrste veze među blokovima istog sloja sustava;
- minimalno tlačnu čvrstoću bloka od 420 kN/m2.</t>
  </si>
  <si>
    <r>
      <t>m</t>
    </r>
    <r>
      <rPr>
        <vertAlign val="superscript"/>
        <sz val="10"/>
        <color indexed="8"/>
        <rFont val="Cambria"/>
        <family val="1"/>
      </rPr>
      <t>3</t>
    </r>
  </si>
  <si>
    <r>
      <t>U cijenu stavke uključeno i ispitivanje upojnosti podloge koje je potrebno provesti tijekom izvođenja zemljanih radova, a obavezno prije ugradnje infiltracijskog sustava kako bi se utvrdilo dali proračunati volumen upojnog polja odgovara stvarnoj upojnosti tla (u hidrauličkom proračunu uzet je kf= 2 × 10^ -4 m/s). O dobivenim rezultatima treba odmah izvjestiti projektanta i nadzornog inženjera, kako bi se napravila kontrola izvršenog proračuna i po potrebi napravila izmjena upojne građevine ili odredile mjere za sanaciju podloge. Obračun po ukupnom volumenu građevine u m</t>
    </r>
    <r>
      <rPr>
        <vertAlign val="superscript"/>
        <sz val="10"/>
        <rFont val="Cambria"/>
        <family val="1"/>
      </rPr>
      <t>3</t>
    </r>
    <r>
      <rPr>
        <sz val="10"/>
        <rFont val="Cambria"/>
        <family val="1"/>
      </rPr>
      <t>.</t>
    </r>
  </si>
  <si>
    <t>Nabava i ugradnja mehanički povezanog, netkanog, polipropilenskog  geotekstila za omatanje infiltracijskog sustava i sedimentacijske komore, slijedećih karakteristika :
- gustoće 200 gr/m2, 
- min debljine 1,9mm, 
- otpornosti na CBR proboj (po EN ISO 12236) ≥ 1,5kN (klase robusnosti GRC 3). 
Preklopi na spojevima geotekstila moraju biti minimalno od 30cm do 50cm - u cilju sprečavanja otvaranja spojeva geotekstila i upadanja nasipnog materijala u sustav tijekom i nakon ugradnje. 
Predviđa se upotreba pakiranja u čim širim rolama (u cilju smanjenja gubitaka zbog preklopa). 
Obračun po m2 ugrađenog geotekstila.</t>
  </si>
  <si>
    <t>Nabava, doprema i ugradnja PEHD kanalizacijskih dvoslojnih cijevi sa strukturiranom stijenkom i betonskih cijevi za polaganje u zemlju.
Cijevi moraju kakvoćom zadovoljavati HRN EN 13598-1:2007, te moraju biti nazivne krutosti SN-8 ili više. 
Cijevi se međusobno spajaju sa utičnim spojnicama od PEHD-a i gumenim brtvama. Cijevi polagati na pripremljenu podlogu od drobljenog kamenog materijala frakcije 4 - 8 mm  koji je obrađen u posebnoj stavci troškovnika. U cijenu uračunati svi spojevi, fitinzi, brtve, fazonski komadi, rad na polaganju cijevi, ispitivanje na vodonepropusnost i sve ostalo što je potrebno za potpuno dovršenje rada. Obračun po m' ugrađene cijevi.</t>
  </si>
  <si>
    <t>PEHD DN 110 mm</t>
  </si>
  <si>
    <t>Izvedba izlazne vertikalne cijevi dovedene kanalizacije iznad razine platoa na mjestu budućeg kontejnera za zaposlene. Sastoji se od vertikalnog izlaza PEHD (cijevi kućne kanalizacije - odvodnja unutar objekta) cijevi DN110 iz zemlje na mjestu priključka na mobinom kontejneru do visine oko 1 m iznad razine platoa. Stavka uključuje sva potrebna koljena i ostale elemente za promjenu smjera, prijelazne komade i redukcije te vertikalnu PEHD cijev cca 2 m za izlaz iz zemlje. Stavka također uključuje nabavu i razvod kanalizacijskih cijevi od glavne priključne cijevi koja izlazi iz zemlje (DN 110) do pojedinih izljevnih mjesta na kontejneru za zaposlene (ovisno o modelu kontejnera i pripadajućim položajima izljevnih mjesta). Uključuje i sav rad te potrebni spojni i brtveni materijal. Sve do potpune funkcionalnosti sustava odvodnje kontejnera.
Obračun po komadu izvedenog funkcionalnog priključka.</t>
  </si>
  <si>
    <r>
      <t>Obračun po m</t>
    </r>
    <r>
      <rPr>
        <vertAlign val="superscript"/>
        <sz val="10"/>
        <rFont val="Cambria"/>
        <family val="1"/>
      </rPr>
      <t>2</t>
    </r>
    <r>
      <rPr>
        <sz val="10"/>
        <rFont val="Cambria"/>
        <family val="1"/>
      </rPr>
      <t>.</t>
    </r>
  </si>
  <si>
    <r>
      <t>Obračun po m</t>
    </r>
    <r>
      <rPr>
        <vertAlign val="superscript"/>
        <sz val="10"/>
        <rFont val="Cambria"/>
        <family val="1"/>
      </rPr>
      <t>3</t>
    </r>
    <r>
      <rPr>
        <sz val="10"/>
        <rFont val="Cambria"/>
        <family val="1"/>
      </rPr>
      <t xml:space="preserve"> u sraslom stanju</t>
    </r>
  </si>
  <si>
    <t>Široki iskop zemlje za trakaste temelje i podlogu kontejnera.
Ova stavka obuhvaća slijedeće radove:
- iskop zemlje
- utovar iskopanog materijala u vozilo te prijevoz u nasip ili na odlagalište do 20 km.
- istovar i razastiranje na odlagalištu
- ručni iskop uz komunalne instalacije te utovar, prijevoz i razastiranje na odlagalište,
- uređenje prema projektnom profilu
- sanacija eventualnih potkopanih ili oštećenih ravnina, planiranje posteljice i zbijanje odgovarajućim valjcima.</t>
  </si>
  <si>
    <r>
      <t>Obračun po m</t>
    </r>
    <r>
      <rPr>
        <vertAlign val="superscript"/>
        <sz val="10"/>
        <rFont val="Cambria"/>
        <family val="1"/>
      </rPr>
      <t>3</t>
    </r>
    <r>
      <rPr>
        <sz val="10"/>
        <rFont val="Cambria"/>
        <family val="1"/>
      </rPr>
      <t>.</t>
    </r>
  </si>
  <si>
    <r>
      <t>Obračun po m</t>
    </r>
    <r>
      <rPr>
        <vertAlign val="superscript"/>
        <sz val="10"/>
        <rFont val="Cambria"/>
        <family val="1"/>
      </rPr>
      <t>3</t>
    </r>
  </si>
  <si>
    <r>
      <t>Obračun po m</t>
    </r>
    <r>
      <rPr>
        <vertAlign val="superscript"/>
        <sz val="10"/>
        <rFont val="Cambria"/>
        <family val="1"/>
      </rPr>
      <t>2</t>
    </r>
  </si>
  <si>
    <r>
      <t>Betoniranje trakastih temelja podloge kontejnera. Betoniranje izvesti betonom C30/37. Stavka obuhvaća izvedbu trakastih temelja 60x60cm, te podložni beton C12/15 u debljini 10 cm. Ugradnja armature min. 100 kg/m</t>
    </r>
    <r>
      <rPr>
        <vertAlign val="superscript"/>
        <sz val="10"/>
        <rFont val="Cambria"/>
        <family val="1"/>
      </rPr>
      <t>3</t>
    </r>
    <r>
      <rPr>
        <sz val="10"/>
        <rFont val="Cambria"/>
        <family val="1"/>
      </rPr>
      <t xml:space="preserve"> betona. Rad obuhvaća dobavu i ugradbu svježeg betona, armaturu, oplatu, te svu potrebnu opremu i materijale, do pune gotovosti stavke.</t>
    </r>
  </si>
  <si>
    <r>
      <t>Podložni beton C12/15- obračun po m</t>
    </r>
    <r>
      <rPr>
        <vertAlign val="superscript"/>
        <sz val="10"/>
        <rFont val="Cambria"/>
        <family val="1"/>
      </rPr>
      <t>3</t>
    </r>
  </si>
  <si>
    <r>
      <t>Temelji beton C30/37 - obračun po m</t>
    </r>
    <r>
      <rPr>
        <vertAlign val="superscript"/>
        <sz val="10"/>
        <rFont val="Cambria"/>
        <family val="1"/>
      </rPr>
      <t>3</t>
    </r>
  </si>
  <si>
    <r>
      <t>Betoniranje ploče podloge kontejnera. Betoniranje izvesti betonom C30/37. Stavka obuhvaća izvedbu ploča debljine 15 cm. Ugradnja armature min. 100 kg/m</t>
    </r>
    <r>
      <rPr>
        <vertAlign val="superscript"/>
        <sz val="10"/>
        <rFont val="Cambria"/>
        <family val="1"/>
      </rPr>
      <t>3</t>
    </r>
    <r>
      <rPr>
        <sz val="10"/>
        <rFont val="Cambria"/>
        <family val="1"/>
      </rPr>
      <t xml:space="preserve"> betona. Rad obuhvaća dobavu i ugradbu svježeg betona, armaturu, oplatu, te svu potrebnu opremu i materijale, do pune gotovosti stavke. </t>
    </r>
  </si>
  <si>
    <r>
      <t>Ploča beton - obračun po m</t>
    </r>
    <r>
      <rPr>
        <vertAlign val="superscript"/>
        <sz val="10"/>
        <rFont val="Cambria"/>
        <family val="1"/>
      </rPr>
      <t>3</t>
    </r>
  </si>
  <si>
    <r>
      <t>Betoniranje nadtemeljnog zida podloge kontejnera. Betoniranje izvesti betonom C30/37. Stavka obuhvaća izvedbu zida debljine 30cm. Ugradnja armature min. 100 kg/m</t>
    </r>
    <r>
      <rPr>
        <vertAlign val="superscript"/>
        <sz val="10"/>
        <rFont val="Cambria"/>
        <family val="1"/>
      </rPr>
      <t>3</t>
    </r>
    <r>
      <rPr>
        <sz val="10"/>
        <rFont val="Cambria"/>
        <family val="1"/>
      </rPr>
      <t xml:space="preserve"> betona. Rad obuhvaća dobavu i ugradbu svježeg betona, armaturu, oplatu, te svu potrebnu opremu i materijale, do pune gotovosti stavke. </t>
    </r>
  </si>
  <si>
    <r>
      <t>Nadtemeljni zid beton - obračun po m</t>
    </r>
    <r>
      <rPr>
        <vertAlign val="superscript"/>
        <sz val="10"/>
        <rFont val="Cambria"/>
        <family val="1"/>
      </rPr>
      <t>3</t>
    </r>
  </si>
  <si>
    <t>Dobava i postava kontejnera za zaposlene sa spajanjem na instalacije. Kontejner je dimenzija 606 x 244 x 300 cm. Kontejner je izrađen od profila načinjenih od čeličnog lima debljine 3 mm. Zidovi su načinjeni od poliuretanskih limenih panela debljine 60 mm. Krov je načinjen od poliuretanskih limenih panela debljine 80 mm, s vanjske strane dodatno zaštičen od oborina krovnim pokrovom. Pod je načinjen od podnog okvira, koji je ojačan poprečnim nosačima, te ispunjen izolacijom od mineralne vune debljine 90 mm, preko koje je položena parna brana, ploče od iverice debljine 22 mm i polivinilska prostirka debljine 1,5 mm. U stavku je uključen i namještaj koji obuhvaća radni stol 70x140cm, radnu stolicu, niski element s policama 204x42cm, ormar s bravicom 160x45cm, garderobni ormar s bravicom 80x50cm, sanitarna oprema koja se sastoji od wc-a i umivaonika s pripadajućom sitnom galanterijom (držač ručnika, wc papira, sapuna i wc četke), te rasvjeta u skladu s uvijetima za radne prostore. Sve prema shemi  i nacrtima. Komplet montirano i spremno za upotrebu.</t>
  </si>
  <si>
    <r>
      <t>Iskop površinskog sloja zemlje - humusa, dubine do 20 cm, utovar iskopanog materijala u vozilo te prijevoz u nasip ili na privremenu deponiju u krugu odlagališta. Obračun po m</t>
    </r>
    <r>
      <rPr>
        <vertAlign val="superscript"/>
        <sz val="10"/>
        <rFont val="Cambria"/>
        <family val="1"/>
      </rPr>
      <t>3</t>
    </r>
    <r>
      <rPr>
        <sz val="10"/>
        <rFont val="Cambria"/>
        <family val="1"/>
      </rPr>
      <t xml:space="preserve"> u sraslom stanju</t>
    </r>
  </si>
  <si>
    <r>
      <t>Iskop zemljanog materijala za formiranje prostora za  vagu. Predviđa se iskop u tlu ''B'' kategorije, stavka podrazumijeva strojno i mjestimično ručno kopanje. U slučaju da je na licu mjesta veća kategorija zemlje, moguće je da nadzorni inženjer prizna iskope u većoj kategoriji uz upis u građevinski dnevnik. Kod iskopa treba paziti na razupiranje građ. jama i na odvodnju oborinske i eventualno podzemne vode. Obračun se vrši po m</t>
    </r>
    <r>
      <rPr>
        <vertAlign val="superscript"/>
        <sz val="10"/>
        <rFont val="Cambria"/>
        <family val="1"/>
      </rPr>
      <t>3</t>
    </r>
    <r>
      <rPr>
        <sz val="10"/>
        <rFont val="Cambria"/>
        <family val="1"/>
      </rPr>
      <t xml:space="preserve"> sraslog tla bez obzira na vrstu tla. 
</t>
    </r>
  </si>
  <si>
    <r>
      <t>Odvoz materijala od iskopa nakon zatrpavanja rova, kamionom na privremenu deponiju u krugu odlagališta. U cijenu je uračunat utovar, istovar i grubo razastiranje na deponiji. Obračun po m</t>
    </r>
    <r>
      <rPr>
        <vertAlign val="superscript"/>
        <sz val="10"/>
        <rFont val="Cambria"/>
        <family val="1"/>
      </rPr>
      <t>3</t>
    </r>
    <r>
      <rPr>
        <sz val="10"/>
        <rFont val="Cambria"/>
        <family val="1"/>
      </rPr>
      <t xml:space="preserve"> zemlje u rastresitom stanju.</t>
    </r>
  </si>
  <si>
    <r>
      <t>Betoniranje podložnog sloja betonom tlačne čvrstoće C 20/25. U cijenu je uključena izrada odnosno dobava i prijevoz betona te strojna ugradba i njega svježeg betona. Obračun se vrši po m</t>
    </r>
    <r>
      <rPr>
        <vertAlign val="superscript"/>
        <sz val="10"/>
        <rFont val="Cambria"/>
        <family val="1"/>
      </rPr>
      <t xml:space="preserve">3 </t>
    </r>
    <r>
      <rPr>
        <sz val="10"/>
        <rFont val="Cambria"/>
        <family val="1"/>
      </rPr>
      <t>ugrađenog betona</t>
    </r>
  </si>
  <si>
    <r>
      <t>Betoniranje AB temelja vage, temeljnih greda betonom tlačne čvrstoće C 30/37 u dvostranoj daščanoj oplati. Potrebno je izraditi, postaviti, skinuti i očistiti dvostranu oplatu. U cijenu ove stavke je uključena izrada odnosno dobava i prijevoz betona te strojna ugradba i njega svježeg betona, te vrijednosti svih radova i materijala. U betonu treba ostaviti otvore za odvodnju i prolaz instalacija, a sve prema nacrtima. Obračun se vrši po m</t>
    </r>
    <r>
      <rPr>
        <vertAlign val="superscript"/>
        <sz val="10"/>
        <rFont val="Cambria"/>
        <family val="1"/>
      </rPr>
      <t xml:space="preserve">3 </t>
    </r>
    <r>
      <rPr>
        <sz val="10"/>
        <rFont val="Cambria"/>
        <family val="1"/>
      </rPr>
      <t xml:space="preserve">ugrađenog betona.
</t>
    </r>
  </si>
  <si>
    <r>
      <t>Betoniranje sloja betona, betonom tlačne čvrstoće C 20/25, debljine 10 cm u padu. U cijenu je uključena izrada odnosno dobava i prijevoz betona te strojna ugradba i njega svježeg betona. Obračun se vrši po m</t>
    </r>
    <r>
      <rPr>
        <vertAlign val="superscript"/>
        <sz val="10"/>
        <rFont val="Cambria"/>
        <family val="1"/>
      </rPr>
      <t xml:space="preserve">3 </t>
    </r>
    <r>
      <rPr>
        <sz val="10"/>
        <rFont val="Cambria"/>
        <family val="1"/>
      </rPr>
      <t xml:space="preserve">ugrađenog betona.
</t>
    </r>
  </si>
  <si>
    <r>
      <t>Betoniranje ploče mosta betonom tlačne čvrstoće C 35/45, XF2, XM1. U cijenu je uključena izrada odnosno dobava i prijevoz betona te strojna ugradba i njega svježeg betona. Obračun se vrši po m</t>
    </r>
    <r>
      <rPr>
        <vertAlign val="superscript"/>
        <sz val="10"/>
        <rFont val="Cambria"/>
        <family val="1"/>
      </rPr>
      <t xml:space="preserve">3 </t>
    </r>
    <r>
      <rPr>
        <sz val="10"/>
        <rFont val="Cambria"/>
        <family val="1"/>
      </rPr>
      <t xml:space="preserve">ugrađenog betona.
</t>
    </r>
  </si>
  <si>
    <r>
      <t>Dobava, sječenje, savijanje, postavljanje sa prijevozom rebraste armature B500B srednje složenosti svih profila. U cijenu su uključene vrijednosti svih radova i materijala. Obračun se vrši po kg</t>
    </r>
    <r>
      <rPr>
        <vertAlign val="superscript"/>
        <sz val="10"/>
        <rFont val="Cambria"/>
        <family val="1"/>
      </rPr>
      <t xml:space="preserve"> </t>
    </r>
    <r>
      <rPr>
        <sz val="10"/>
        <rFont val="Cambria"/>
        <family val="1"/>
      </rPr>
      <t>ugrađene armature.</t>
    </r>
  </si>
  <si>
    <t xml:space="preserve">Za vrijeme izvođenja radova izvoditelj je dužan osigurati nesmetan promet na postojećim prometnicama i prilaznim putevima i regulirati ga odgovarajućim prometnim znacima.
Više radnje i manje radnje po ugovorenim stavkama zaračunat će se po istim cijenama.
Troškovi eventualnih zastoja zbog imovinsko-pravnih odnosa, neće se posebno obračunavati niti priznavati te trebaju biti ukalkulirani u cijenu ponuđenih radova.
Troškovnikom su obuhvaćeni svi radovi potrebni za izvođenje prometne površine za potrebe izgradnje reciklažnog dvorišta. Za sve vrste radova i primjenjene materijale obuhvaćene ovim projektom izvođač je dužan pribaviti potrebne dokaze o kvaliteti i ateste, koji u svemu moraju odgovarati postojećim propisima i standardima, a posebno OTU izdanje Hrvatske ceste 2001 g.
Količine radova, koje nakon dovršetka radova nije moguće provjeriti neposrednim izmjerom, treba po izvršenju pojedinih faza preuzeti nadzorni organ.
Nadzorni organ i predstavnik izvođača unositi će u građevinski dnevnik količine radova po fazama s potrebnim skicama i izmjenama, te će svojim potpisom jamčiti njihovu točnost.
Sve zelene površine, kao što su bankine kao i one površine, koje će se tijekom izvedbe uništiti , treba popraviti tako da zadovolje svoju namjenu. Zatravljenje provesti travama koje ne zahtjevaju posebnu njegu.
</t>
  </si>
  <si>
    <t>Dobava i montaža razdjelnika »GR« samostalni, plastični, meh.zaštita IP67, ukupne dimenzije 800x800x400mm, s bravom i prozornim vratima, sve prema shemi 006EJ03. Sve stezaljke pod stalnim naponom posebno označene i zaštićene. Svi elementi u ormaru moraju imati oznake iz jednopolne sheme, a ožičenje brojčane oznake. Ormar mora biti kompletno ožičen i ispitan, s betonskim temeljem, a sadrži i slijedeću opremu:</t>
  </si>
  <si>
    <t>Dobava i montaža samostojećeg kabelskog priključnog ormarića za vanjsku montažu, s betonskim temeljem, tip SPMO sa sljedećom ugrađenom opremom:</t>
  </si>
  <si>
    <t>Traka Fe/Zn 3x25mm</t>
  </si>
  <si>
    <t>Izmještanje postojeće instalacije</t>
  </si>
  <si>
    <t>set</t>
  </si>
  <si>
    <t>Iskop jame za spajanje kabela</t>
  </si>
  <si>
    <r>
      <t>PP00-A 4x25 mm</t>
    </r>
    <r>
      <rPr>
        <vertAlign val="superscript"/>
        <sz val="11"/>
        <rFont val="Times New Roman"/>
        <family val="1"/>
      </rPr>
      <t>2</t>
    </r>
  </si>
  <si>
    <r>
      <t>NYRY-J 5x10 mm</t>
    </r>
    <r>
      <rPr>
        <vertAlign val="superscript"/>
        <sz val="11"/>
        <rFont val="Times New Roman"/>
        <family val="1"/>
      </rPr>
      <t>2</t>
    </r>
  </si>
  <si>
    <r>
      <t>NYRY-J 5x6 mm</t>
    </r>
    <r>
      <rPr>
        <vertAlign val="superscript"/>
        <sz val="11"/>
        <rFont val="Times New Roman"/>
        <family val="1"/>
      </rPr>
      <t>2</t>
    </r>
  </si>
  <si>
    <r>
      <t>NYRY-J 5x4 mm</t>
    </r>
    <r>
      <rPr>
        <vertAlign val="superscript"/>
        <sz val="11"/>
        <rFont val="Times New Roman"/>
        <family val="1"/>
      </rPr>
      <t>2</t>
    </r>
  </si>
  <si>
    <r>
      <t>NYRY-J 3x1,5 mm</t>
    </r>
    <r>
      <rPr>
        <vertAlign val="superscript"/>
        <sz val="11"/>
        <rFont val="Times New Roman"/>
        <family val="1"/>
      </rPr>
      <t>2</t>
    </r>
  </si>
  <si>
    <r>
      <t>PP00-A 4x150 mm</t>
    </r>
    <r>
      <rPr>
        <vertAlign val="superscript"/>
        <sz val="11"/>
        <rFont val="Times New Roman"/>
        <family val="1"/>
      </rPr>
      <t>2</t>
    </r>
  </si>
  <si>
    <r>
      <t>Kabelske spojnice za PP00-A 4x150 mm</t>
    </r>
    <r>
      <rPr>
        <vertAlign val="superscript"/>
        <sz val="10"/>
        <rFont val="Cambria"/>
        <family val="1"/>
      </rPr>
      <t>2</t>
    </r>
  </si>
  <si>
    <r>
      <t>Kabelske spojnice za PP00-A 4x25 mm</t>
    </r>
    <r>
      <rPr>
        <vertAlign val="superscript"/>
        <sz val="10"/>
        <rFont val="Cambria"/>
        <family val="1"/>
      </rPr>
      <t>2</t>
    </r>
  </si>
  <si>
    <t xml:space="preserve">Nacrti, tehnički opis i ovaj troškovnik čine cjelinu projekta. Izvođač je dužan proučiti sve navedene dijelove projekta, te u slučaju nejasnoća tražiti objašnjenje od projektanta, odnosno iznijeti svoje primjedbe. Nepoznavanje crtanog dijela projekta i tehničkog opisa neće se prihvatiti kao razlog za povišenje jediničnih cijena ili greške u izvedbi. Ponuđena cijena pojedinih stavaka mora obuhvatiti sav potreban rad i materijal (do potpune funkcionalane gotovosti navedene stavke) i ako to stavkom nije posebno navedeno.
Izvođač je dužan pridržavati se svih važećih zakona i propisa i to naročito Zakona o prostornom uređenju i gradnji, Zakona o zaštiti na radu, Hrvatskih normi itd.
Izvođač je prilikom uvođenja u posao dužan, u okviru ugovorene cijene, preuzeti parcelu, te obavjestiti nadležne službe o otvaranju gradilišta. Od tog trenutka pa do primopredaje zgrade izvođač je odgovoran za stvari i osobe koje se nalaze unutar gradilišta. Od ulaska na gradilište izvođač je obavezan voditi građevinski dnevnik u kojem bilježi opis radnih procesa i građevinsku knjigu u kojoj bilježi i dokumentira mjerenja, sve faze izvršenog posla prema stavkama troškovnika i projektu. Izvođač je dužan na gradilištu čuvati primjerak izvedbenog projekta i dati ih na uvid ovlaštenim inspekcijskim službama.
Izvođač je u okviru ugovorene cijene dužan izvršiti koordinaciju radova svih kooperanata na način da omogući kontinuirano odvijanje posla i zaštitu već izvedenih radova. Sva oštećenja nastala tijekom gradnje otklonit će izvođač o svom trošku.
Svi radovi na građevini trebaju biti kvalitetno izvedeni s materijalom propisane kvalitete što se dokazuje atestom i potpisom nadzornog inženjera.
Svi dijelovi građevine koji su nekvalitetno izvedeni moraju se popraviti ili odstraniti u trošku izvoditelja.
Nadzorni inženjer i izvoditelj potvrđuju svojim potpisima točnost upisanih podataka.
Eventualne potrebne izmjene i dopune projekta donosit će sporazumno projektant, nadzorni inženjer i izvoditelj u suglasnosti s investitorom.
Promjene moraju biti upisane u građevinski dnevnik i ovjerene potpisima gore navedenih osoba.
</t>
  </si>
  <si>
    <t>Dobava i montaža ograde. Ograda visine 2,03 m, vodoravna ojačanja u panelima. Otvor okna na mreži 200x50 mm, te 100x50 mm na ojačanjima. Promjer žice 5 mm.  U cijenu uključeni stupovi visine 2,6 m, te sav potreban materijal za ugradnju.</t>
  </si>
  <si>
    <t>OPĆE NAPOMENE</t>
  </si>
  <si>
    <t xml:space="preserve">Izvođač mora redovito raditi  fotodokumentaciju svih etapa i vrsta radova, izvedenih slojeva, objekata itd. Na kraju radova fotodokumentaciju će složiti kronološki i pojmovno na način da bude razumljivo opisana, te predati Naručitelju na CD/DVD mediju.
Izvođač je dužan izraditi Plan izvođenja radova koji je usklađen sa Planom dostave i postavljanja opreme na reciklažnom dvorištu.
Za pojedine stavke troškovnika koje se ne mogu na drugi način dovoljno detaljno opisati koristi se izraz ''tipa kao...ili jednakovrijedno'', pri čemu se pod jednakovrijedno podrazumijeva da proizvod ima jednake ili bolje karakteristike kao onaj na koji upućuje ovaj troškovnik, a koje su bitne za ispunjenje predmeta nabave.
Sve norme na koje se poziva Glavni projekt i ovaj troškovnik mogu se zamijeniti jednakovrijednima, pri čemu se jednakovrijednim normama smatraju norme koja postavljaju jednake ili strože zahtjeve od onih danim normom na koju upućuje ovaj troškovnik i Glavni projekt, a što mora biti nedvojbeno dokazano od strane predlagatelja. Jednakovrijednost norme mora potvrditi nadzorni inženjer.
</t>
  </si>
  <si>
    <r>
      <rPr>
        <sz val="11"/>
        <rFont val="Cambria"/>
        <family val="1"/>
      </rPr>
      <t xml:space="preserve">
DOKUMENTACIJA O NABAVI 
Izvođenje radova i opremanje reciklažnog dvorišta ''Knin''
</t>
    </r>
    <r>
      <rPr>
        <b/>
        <sz val="12"/>
        <rFont val="Cambria"/>
        <family val="1"/>
      </rPr>
      <t xml:space="preserve">
Prilog 1- TROŠKOVNIK - grupa A predmeta nabave
</t>
    </r>
  </si>
  <si>
    <t>Nabava, doprema i montaža nadzemnog hidranata, PN16 sa automatskim ispustom.
Hidrant je nadzemni Ø 100 mm. Za priključak vatrogasnih cijevi su ugrađene dvije B spojnice i jedna  A spojnica. Montaža hidranta na hladni bitumenski premaz spojeva, uključivo svi potrebni prijenosi, spuštanje u jarak, namještanje i brtveni materijal.  Sa hidrantskim ormarom za vanjsku upotrebu.
Obračun po komadu kompletnog izvedenog hidranta.</t>
  </si>
  <si>
    <t>Dobava i ugradnja uređaja za obradu zauljenih otpadnih voda za maksimalnu protoku Qmax = 20 l/s. Koncipirani uređaj je standardni tipski prefabricirani gravitacijski separator ugljikovodika s koalescentnim filterom. Uređaj se sastoji od taložnice i separatora ugljikovodika. Separator se polaže u iskopanu jamu dubine H+20 cm na pripremljeni nivelirani i nabijeni šljunak s dozvoljenim odstupanjem do 2 cm, postavlja se PP folija. Cijenom izvedbe uređaja za pročišćavanje zauljenih oborinskih voda uključena je dostava, transport i postava kompletnog uređaja, prefabriciranih elemenata okna na sloj nabijenog šljunka u projektiranom položaju, te ugradnju sve predviđene opreme, uključivo dva ljeveno željezna poklopca za opterećenje u prometnoj površini 250 kN (klasa C250 prema EN124;1994). Klizno grlo separatora s poklopcem prilagođava se potrebnoj visini te zasipa zemljom. Okna i poklopce separatora ugrađene u kolnik treba armirati, betonirati i asfaltirati. U svrhu utvrđivanja kvalitete izvedbe predmetnog uređaja nakon završene postave isti će biti podvrgnut ispitivanju na vodonepropusnost. Za ishođenje uporabne dozvole izdati će se atest kojim se potvrđuje efikasnost i nepropusnost uređaja. Separator komplet funkcionalna izvedba. Zemljoradnje za separator specificirane su odvojeno i nisu uključene u jediničnu cijenu izvedbe separatora.</t>
  </si>
  <si>
    <r>
      <t>Dimenzije sustava trebaju biti Š×V×D = 3,6 × 1,2 × 5,4 m, a minimalna korisna zapremnina iznosi 21,73 m</t>
    </r>
    <r>
      <rPr>
        <vertAlign val="superscript"/>
        <sz val="10"/>
        <rFont val="Cambria"/>
        <family val="1"/>
      </rPr>
      <t>3</t>
    </r>
    <r>
      <rPr>
        <sz val="10"/>
        <rFont val="Cambria"/>
        <family val="1"/>
      </rPr>
      <t>.
Stavka uključuje dobavu i ugradnju potrebnih: blokova, čeonih stijenki, pokrovnih elementa, cijevnih priključaka, a sve prema detaljima iz projekta.
Projektom se predviđa upotreba 1 uljevnog okna i 1 inspekcijskog okna (minimalni svijetli promjer okna 30cm).
Infiltracijski sustav komplet spreman za upotrebu. Zemljoradnje su specificirane odvojeno i nisu uključeni u jediničnu cijenu izvedbe sustava.</t>
    </r>
  </si>
  <si>
    <t xml:space="preserve">Nabava, doprema i postavljanje cestovne kolne vage dimezija 9,0 x 3,0 m, nosivosti 30 t u razini terena. Stavka uključuje vagu kao komplet koji se sastoji od mosta vage sa svim razvodima instalacija, mjernim pretvornicima, programskom podrškom i štampačom. Stavka također uključuje baždarenje vage, spoj vage na kontejner za zaposlene i obuku zaposlenika koji će raditi na vagi.
</t>
  </si>
  <si>
    <t>Dobava, montaža  na rasvjetni stup visine 8 metara, te spajanje svjetiljke  tip LEDEG 70-80 E ELIPSA, u zaštiti IP66,  proizvod "Elektro Građenje" ili jednakovrijedno s priborom za montažu, sve komplet.</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</si>
</sst>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00_)"/>
    <numFmt numFmtId="173" formatCode="#,##0.0"/>
    <numFmt numFmtId="174" formatCode="&quot;Da&quot;;&quot;Da&quot;;&quot;Ne&quot;"/>
    <numFmt numFmtId="175" formatCode="&quot;True&quot;;&quot;True&quot;;&quot;False&quot;"/>
    <numFmt numFmtId="176" formatCode="&quot;Uključeno&quot;;&quot;Uključeno&quot;;&quot;Isključeno&quot;"/>
    <numFmt numFmtId="177" formatCode="[$¥€-2]\ #,##0.00_);[Red]\([$€-2]\ #,##0.00\)"/>
    <numFmt numFmtId="178" formatCode="#,##0.00_ ;\-#,##0.00\ "/>
    <numFmt numFmtId="179" formatCode="_-* #,##0.00\ _k_n_-;\-* #,##0.00\ _k_n_-;_-* \-??\ _k_n_-;_-@_-"/>
    <numFmt numFmtId="180" formatCode="_-* #,##0.00_-;\-* #,##0.00_-;_-* \-??_-;_-@_-"/>
    <numFmt numFmtId="181" formatCode="#,##0.00\ &quot;kn&quot;"/>
    <numFmt numFmtId="182" formatCode="[$-41A]d\.\ mmmm\ yyyy\."/>
    <numFmt numFmtId="183" formatCode="[$-F400]h:mm:ss\ AM/PM"/>
    <numFmt numFmtId="184" formatCode="00000"/>
    <numFmt numFmtId="185" formatCode="#,##0.00_ ;\-#,##0.00\,"/>
    <numFmt numFmtId="186" formatCode="&quot;Yes&quot;;&quot;Yes&quot;;&quot;No&quot;"/>
    <numFmt numFmtId="187" formatCode="&quot;On&quot;;&quot;On&quot;;&quot;Off&quot;"/>
    <numFmt numFmtId="188" formatCode="[$€-2]\ #,##0.00_);[Red]\([$€-2]\ #,##0.00\)"/>
  </numFmts>
  <fonts count="70">
    <font>
      <sz val="10"/>
      <name val="Arial Narrow"/>
      <family val="0"/>
    </font>
    <font>
      <sz val="11"/>
      <color indexed="8"/>
      <name val="Calibri"/>
      <family val="2"/>
    </font>
    <font>
      <sz val="12"/>
      <name val="Courier"/>
      <family val="1"/>
    </font>
    <font>
      <sz val="10"/>
      <name val="Arial"/>
      <family val="2"/>
    </font>
    <font>
      <b/>
      <sz val="10"/>
      <name val="Cambria"/>
      <family val="1"/>
    </font>
    <font>
      <sz val="10"/>
      <name val="Cambria"/>
      <family val="1"/>
    </font>
    <font>
      <vertAlign val="superscript"/>
      <sz val="10"/>
      <name val="Cambria"/>
      <family val="1"/>
    </font>
    <font>
      <sz val="10"/>
      <name val="Helv"/>
      <family val="0"/>
    </font>
    <font>
      <sz val="10"/>
      <name val="Calibri"/>
      <family val="2"/>
    </font>
    <font>
      <b/>
      <sz val="11"/>
      <name val="Cambria"/>
      <family val="1"/>
    </font>
    <font>
      <b/>
      <sz val="18"/>
      <name val="Cambria"/>
      <family val="1"/>
    </font>
    <font>
      <b/>
      <sz val="12"/>
      <name val="Cambria"/>
      <family val="1"/>
    </font>
    <font>
      <b/>
      <sz val="10"/>
      <name val="Arial"/>
      <family val="2"/>
    </font>
    <font>
      <b/>
      <u val="single"/>
      <sz val="12"/>
      <name val="Cambria"/>
      <family val="1"/>
    </font>
    <font>
      <b/>
      <sz val="20"/>
      <name val="Cambria"/>
      <family val="1"/>
    </font>
    <font>
      <b/>
      <sz val="16"/>
      <name val="Cambria"/>
      <family val="1"/>
    </font>
    <font>
      <b/>
      <u val="single"/>
      <sz val="10"/>
      <name val="Cambria"/>
      <family val="1"/>
    </font>
    <font>
      <vertAlign val="superscript"/>
      <sz val="10"/>
      <color indexed="8"/>
      <name val="Cambria"/>
      <family val="1"/>
    </font>
    <font>
      <vertAlign val="superscript"/>
      <sz val="11"/>
      <name val="Times New Roman"/>
      <family val="1"/>
    </font>
    <font>
      <sz val="11"/>
      <name val="Cambria"/>
      <family val="1"/>
    </font>
    <font>
      <sz val="11"/>
      <color indexed="9"/>
      <name val="Calibri"/>
      <family val="2"/>
    </font>
    <font>
      <sz val="11"/>
      <color indexed="17"/>
      <name val="Calibri"/>
      <family val="2"/>
    </font>
    <font>
      <u val="single"/>
      <sz val="10"/>
      <color indexed="12"/>
      <name val="Arial Narrow"/>
      <family val="2"/>
    </font>
    <font>
      <b/>
      <sz val="11"/>
      <color indexed="63"/>
      <name val="Calibri"/>
      <family val="2"/>
    </font>
    <font>
      <b/>
      <sz val="11"/>
      <color indexed="1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10"/>
      <name val="Calibri"/>
      <family val="2"/>
    </font>
    <font>
      <u val="single"/>
      <sz val="10"/>
      <color indexed="20"/>
      <name val="Arial Narrow"/>
      <family val="2"/>
    </font>
    <font>
      <b/>
      <sz val="11"/>
      <color indexed="9"/>
      <name val="Calibri"/>
      <family val="2"/>
    </font>
    <font>
      <i/>
      <sz val="11"/>
      <color indexed="23"/>
      <name val="Calibri"/>
      <family val="2"/>
    </font>
    <font>
      <b/>
      <sz val="11"/>
      <color indexed="8"/>
      <name val="Calibri"/>
      <family val="2"/>
    </font>
    <font>
      <sz val="11"/>
      <color indexed="62"/>
      <name val="Calibri"/>
      <family val="2"/>
    </font>
    <font>
      <sz val="10"/>
      <color indexed="10"/>
      <name val="Cambria"/>
      <family val="1"/>
    </font>
    <font>
      <b/>
      <sz val="10"/>
      <color indexed="10"/>
      <name val="Cambria"/>
      <family val="1"/>
    </font>
    <font>
      <sz val="10"/>
      <color indexed="10"/>
      <name val="Arial Narrow"/>
      <family val="2"/>
    </font>
    <font>
      <sz val="10"/>
      <color indexed="10"/>
      <name val="Arial"/>
      <family val="2"/>
    </font>
    <font>
      <b/>
      <sz val="11"/>
      <color indexed="10"/>
      <name val="Cambria"/>
      <family val="1"/>
    </font>
    <font>
      <b/>
      <sz val="12"/>
      <color indexed="10"/>
      <name val="Cambria"/>
      <family val="1"/>
    </font>
    <font>
      <sz val="10"/>
      <color indexed="8"/>
      <name val="Cambria"/>
      <family val="1"/>
    </font>
    <font>
      <sz val="11"/>
      <color theme="1"/>
      <name val="Calibri"/>
      <family val="2"/>
    </font>
    <font>
      <sz val="11"/>
      <color theme="0"/>
      <name val="Calibri"/>
      <family val="2"/>
    </font>
    <font>
      <sz val="11"/>
      <color rgb="FF006100"/>
      <name val="Calibri"/>
      <family val="2"/>
    </font>
    <font>
      <u val="single"/>
      <sz val="10"/>
      <color theme="10"/>
      <name val="Arial Narrow"/>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Narrow"/>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rgb="FFFF0000"/>
      <name val="Cambria"/>
      <family val="1"/>
    </font>
    <font>
      <b/>
      <sz val="10"/>
      <color rgb="FFFF0000"/>
      <name val="Cambria"/>
      <family val="1"/>
    </font>
    <font>
      <sz val="10"/>
      <color rgb="FFFF0000"/>
      <name val="Arial Narrow"/>
      <family val="2"/>
    </font>
    <font>
      <sz val="10"/>
      <color rgb="FFFF0000"/>
      <name val="Arial"/>
      <family val="2"/>
    </font>
    <font>
      <b/>
      <sz val="11"/>
      <color rgb="FFFF0000"/>
      <name val="Cambria"/>
      <family val="1"/>
    </font>
    <font>
      <b/>
      <sz val="12"/>
      <color rgb="FFFF0000"/>
      <name val="Cambria"/>
      <family val="1"/>
    </font>
    <font>
      <sz val="10"/>
      <color theme="1"/>
      <name val="Cambr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indexed="27"/>
        <bgColor indexed="64"/>
      </patternFill>
    </fill>
    <fill>
      <patternFill patternType="solid">
        <fgColor rgb="FFFFCC99"/>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tint="-0.149959996342659"/>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style="hair">
        <color indexed="8"/>
      </top>
      <bottom style="hair">
        <color indexed="8"/>
      </bottom>
    </border>
    <border>
      <left/>
      <right/>
      <top style="thin"/>
      <bottom/>
    </border>
    <border>
      <left/>
      <right/>
      <top/>
      <bottom style="thin"/>
    </border>
    <border>
      <left/>
      <right/>
      <top style="thin"/>
      <bottom style="thin"/>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20" borderId="1" applyNumberFormat="0" applyFont="0" applyAlignment="0" applyProtection="0"/>
    <xf numFmtId="179" fontId="3" fillId="0" borderId="0" applyFill="0" applyBorder="0" applyAlignment="0" applyProtection="0"/>
    <xf numFmtId="178" fontId="3" fillId="0" borderId="0" applyFont="0" applyFill="0" applyBorder="0" applyAlignment="0" applyProtection="0"/>
    <xf numFmtId="0" fontId="46" fillId="21" borderId="0" applyNumberFormat="0" applyBorder="0" applyAlignment="0" applyProtection="0"/>
    <xf numFmtId="0" fontId="47" fillId="0" borderId="0" applyNumberFormat="0" applyFill="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8" fillId="28" borderId="2" applyNumberFormat="0" applyAlignment="0" applyProtection="0"/>
    <xf numFmtId="0" fontId="49" fillId="28" borderId="3" applyNumberFormat="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30" borderId="0" applyNumberFormat="0" applyBorder="0" applyAlignment="0" applyProtection="0"/>
    <xf numFmtId="0" fontId="3" fillId="0" borderId="0">
      <alignment/>
      <protection/>
    </xf>
    <xf numFmtId="0" fontId="3" fillId="0" borderId="0">
      <alignment/>
      <protection/>
    </xf>
    <xf numFmtId="0" fontId="0" fillId="0" borderId="0">
      <alignment/>
      <protection/>
    </xf>
    <xf numFmtId="0" fontId="3" fillId="0" borderId="0">
      <alignment/>
      <protection/>
    </xf>
    <xf numFmtId="172" fontId="2" fillId="0" borderId="0">
      <alignment/>
      <protection/>
    </xf>
    <xf numFmtId="0" fontId="0" fillId="0" borderId="0">
      <alignment/>
      <protection/>
    </xf>
    <xf numFmtId="0" fontId="3" fillId="0" borderId="0">
      <alignment/>
      <protection/>
    </xf>
    <xf numFmtId="9" fontId="3" fillId="0" borderId="0" applyFill="0" applyBorder="0" applyAlignment="0" applyProtection="0"/>
    <xf numFmtId="9" fontId="0" fillId="0" borderId="0" applyFont="0" applyFill="0" applyBorder="0" applyAlignment="0" applyProtection="0"/>
    <xf numFmtId="9" fontId="3" fillId="0" borderId="0" applyFill="0" applyBorder="0" applyAlignment="0" applyProtection="0"/>
    <xf numFmtId="0" fontId="56" fillId="0" borderId="7" applyNumberFormat="0" applyFill="0" applyAlignment="0" applyProtection="0"/>
    <xf numFmtId="0" fontId="57" fillId="0" borderId="0" applyNumberFormat="0" applyFill="0" applyBorder="0" applyAlignment="0" applyProtection="0"/>
    <xf numFmtId="0" fontId="58" fillId="31" borderId="8" applyNumberFormat="0" applyAlignment="0" applyProtection="0"/>
    <xf numFmtId="0" fontId="7" fillId="0" borderId="0">
      <alignment/>
      <protection/>
    </xf>
    <xf numFmtId="0" fontId="59" fillId="0" borderId="0" applyNumberForma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180" fontId="12" fillId="32" borderId="10">
      <alignment vertical="center"/>
      <protection/>
    </xf>
    <xf numFmtId="0" fontId="62" fillId="33"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3" fillId="0" borderId="0" applyFill="0" applyBorder="0" applyAlignment="0" applyProtection="0"/>
    <xf numFmtId="171" fontId="0" fillId="0" borderId="0" applyFont="0" applyFill="0" applyBorder="0" applyAlignment="0" applyProtection="0"/>
  </cellStyleXfs>
  <cellXfs count="574">
    <xf numFmtId="0" fontId="0" fillId="0" borderId="0" xfId="0" applyAlignment="1">
      <alignment/>
    </xf>
    <xf numFmtId="49" fontId="3" fillId="0" borderId="0" xfId="0" applyNumberFormat="1" applyFont="1" applyAlignment="1">
      <alignment horizontal="justify"/>
    </xf>
    <xf numFmtId="49" fontId="3" fillId="0" borderId="0" xfId="0" applyNumberFormat="1" applyFont="1" applyAlignment="1">
      <alignment horizontal="center"/>
    </xf>
    <xf numFmtId="4" fontId="3" fillId="0" borderId="0" xfId="0" applyNumberFormat="1" applyFont="1" applyAlignment="1">
      <alignment horizontal="center"/>
    </xf>
    <xf numFmtId="0" fontId="4" fillId="0" borderId="0" xfId="0" applyFont="1" applyBorder="1" applyAlignment="1">
      <alignment horizontal="center"/>
    </xf>
    <xf numFmtId="0" fontId="5" fillId="0" borderId="0" xfId="0" applyFont="1" applyBorder="1" applyAlignment="1">
      <alignment horizontal="center"/>
    </xf>
    <xf numFmtId="4" fontId="5" fillId="0" borderId="0" xfId="0" applyNumberFormat="1" applyFont="1" applyBorder="1" applyAlignment="1">
      <alignment horizontal="center"/>
    </xf>
    <xf numFmtId="0" fontId="4" fillId="0" borderId="0" xfId="0" applyFont="1" applyBorder="1" applyAlignment="1">
      <alignment vertical="top" wrapText="1"/>
    </xf>
    <xf numFmtId="0" fontId="4" fillId="0" borderId="0" xfId="0" applyFont="1" applyBorder="1" applyAlignment="1">
      <alignment horizontal="justify"/>
    </xf>
    <xf numFmtId="4" fontId="4" fillId="0" borderId="0" xfId="57" applyNumberFormat="1" applyFont="1" applyBorder="1" applyAlignment="1">
      <alignment horizontal="center" wrapText="1"/>
      <protection/>
    </xf>
    <xf numFmtId="49" fontId="5" fillId="0" borderId="0" xfId="57" applyNumberFormat="1" applyFont="1" applyBorder="1" applyAlignment="1">
      <alignment horizontal="center" vertical="top" wrapText="1"/>
      <protection/>
    </xf>
    <xf numFmtId="49" fontId="5" fillId="0" borderId="0" xfId="57" applyNumberFormat="1" applyFont="1" applyBorder="1" applyAlignment="1">
      <alignment horizontal="justify" wrapText="1"/>
      <protection/>
    </xf>
    <xf numFmtId="4" fontId="5" fillId="0" borderId="0" xfId="57" applyNumberFormat="1" applyFont="1" applyBorder="1" applyAlignment="1">
      <alignment horizontal="center" wrapText="1"/>
      <protection/>
    </xf>
    <xf numFmtId="2" fontId="5" fillId="0" borderId="0" xfId="57" applyNumberFormat="1" applyFont="1" applyBorder="1" applyAlignment="1">
      <alignment horizontal="center" wrapText="1"/>
      <protection/>
    </xf>
    <xf numFmtId="0" fontId="5" fillId="0" borderId="0" xfId="0" applyFont="1" applyBorder="1" applyAlignment="1">
      <alignment vertical="top" wrapText="1"/>
    </xf>
    <xf numFmtId="0" fontId="5" fillId="0" borderId="0" xfId="0" applyFont="1" applyBorder="1" applyAlignment="1">
      <alignment horizontal="justify" wrapText="1"/>
    </xf>
    <xf numFmtId="173" fontId="5" fillId="0" borderId="0" xfId="0" applyNumberFormat="1" applyFont="1" applyBorder="1" applyAlignment="1">
      <alignment horizontal="right"/>
    </xf>
    <xf numFmtId="4" fontId="5" fillId="0" borderId="0" xfId="0" applyNumberFormat="1" applyFont="1" applyBorder="1" applyAlignment="1">
      <alignment horizontal="right"/>
    </xf>
    <xf numFmtId="0" fontId="4" fillId="0" borderId="11" xfId="0" applyFont="1" applyBorder="1" applyAlignment="1">
      <alignment vertical="top" wrapText="1"/>
    </xf>
    <xf numFmtId="0" fontId="4" fillId="0" borderId="11" xfId="0" applyFont="1" applyBorder="1" applyAlignment="1">
      <alignment horizontal="justify" vertical="top"/>
    </xf>
    <xf numFmtId="4" fontId="4" fillId="0" borderId="11" xfId="57" applyNumberFormat="1" applyFont="1" applyBorder="1" applyAlignment="1">
      <alignment horizontal="center" wrapText="1"/>
      <protection/>
    </xf>
    <xf numFmtId="2" fontId="4" fillId="0" borderId="11" xfId="57" applyNumberFormat="1" applyFont="1" applyBorder="1" applyAlignment="1">
      <alignment horizontal="center" wrapText="1"/>
      <protection/>
    </xf>
    <xf numFmtId="4" fontId="4" fillId="0" borderId="11" xfId="0" applyNumberFormat="1" applyFont="1" applyBorder="1" applyAlignment="1">
      <alignment horizontal="right"/>
    </xf>
    <xf numFmtId="0" fontId="5" fillId="0" borderId="0" xfId="0" applyFont="1" applyBorder="1" applyAlignment="1">
      <alignment horizontal="justify" vertical="top"/>
    </xf>
    <xf numFmtId="0" fontId="5" fillId="0" borderId="0" xfId="0" applyFont="1" applyBorder="1" applyAlignment="1">
      <alignment horizontal="justify" vertical="top" wrapText="1"/>
    </xf>
    <xf numFmtId="0" fontId="5" fillId="0" borderId="11" xfId="0" applyFont="1" applyBorder="1" applyAlignment="1">
      <alignment horizontal="center"/>
    </xf>
    <xf numFmtId="2" fontId="5" fillId="0" borderId="11" xfId="57" applyNumberFormat="1" applyFont="1" applyBorder="1" applyAlignment="1">
      <alignment horizontal="center" wrapText="1"/>
      <protection/>
    </xf>
    <xf numFmtId="4" fontId="5" fillId="0" borderId="11" xfId="57" applyNumberFormat="1" applyFont="1" applyBorder="1" applyAlignment="1">
      <alignment horizontal="center" wrapText="1"/>
      <protection/>
    </xf>
    <xf numFmtId="0" fontId="5" fillId="0" borderId="0" xfId="0" applyFont="1" applyBorder="1" applyAlignment="1">
      <alignment wrapText="1"/>
    </xf>
    <xf numFmtId="49" fontId="4" fillId="0" borderId="0" xfId="57" applyNumberFormat="1" applyFont="1" applyBorder="1" applyAlignment="1">
      <alignment horizontal="justify" wrapText="1"/>
      <protection/>
    </xf>
    <xf numFmtId="4" fontId="5" fillId="0" borderId="0" xfId="57" applyNumberFormat="1" applyFont="1" applyBorder="1" applyAlignment="1">
      <alignment horizontal="center"/>
      <protection/>
    </xf>
    <xf numFmtId="49" fontId="5" fillId="0" borderId="0" xfId="57" applyNumberFormat="1" applyFont="1" applyBorder="1" applyAlignment="1">
      <alignment horizontal="justify"/>
      <protection/>
    </xf>
    <xf numFmtId="49" fontId="5" fillId="0" borderId="0" xfId="57" applyNumberFormat="1" applyFont="1" applyBorder="1" applyAlignment="1">
      <alignment horizontal="center"/>
      <protection/>
    </xf>
    <xf numFmtId="4" fontId="4" fillId="0" borderId="11" xfId="0" applyNumberFormat="1" applyFont="1" applyBorder="1" applyAlignment="1">
      <alignment vertical="center"/>
    </xf>
    <xf numFmtId="49" fontId="4" fillId="0" borderId="0" xfId="57" applyNumberFormat="1" applyFont="1" applyBorder="1" applyAlignment="1">
      <alignment horizontal="center" vertical="top" wrapText="1"/>
      <protection/>
    </xf>
    <xf numFmtId="2" fontId="5" fillId="0" borderId="12" xfId="57" applyNumberFormat="1" applyFont="1" applyBorder="1" applyAlignment="1">
      <alignment horizontal="center" wrapText="1"/>
      <protection/>
    </xf>
    <xf numFmtId="0" fontId="5" fillId="0" borderId="0" xfId="0" applyFont="1" applyBorder="1" applyAlignment="1">
      <alignment/>
    </xf>
    <xf numFmtId="0" fontId="5" fillId="0" borderId="0" xfId="0" applyFont="1" applyBorder="1" applyAlignment="1">
      <alignment horizontal="right"/>
    </xf>
    <xf numFmtId="4" fontId="5" fillId="0" borderId="12" xfId="0" applyNumberFormat="1" applyFont="1" applyBorder="1" applyAlignment="1">
      <alignment horizontal="right"/>
    </xf>
    <xf numFmtId="4" fontId="5" fillId="0" borderId="0" xfId="0" applyNumberFormat="1" applyFont="1" applyBorder="1" applyAlignment="1">
      <alignment vertical="center"/>
    </xf>
    <xf numFmtId="0" fontId="5" fillId="0" borderId="0" xfId="0" applyFont="1" applyBorder="1" applyAlignment="1">
      <alignment horizontal="left" vertical="top" wrapText="1"/>
    </xf>
    <xf numFmtId="4" fontId="5" fillId="0" borderId="0" xfId="0" applyNumberFormat="1" applyFont="1" applyBorder="1" applyAlignment="1">
      <alignment/>
    </xf>
    <xf numFmtId="4" fontId="4" fillId="0" borderId="11" xfId="0" applyNumberFormat="1" applyFont="1" applyBorder="1" applyAlignment="1">
      <alignment horizontal="right" vertical="center"/>
    </xf>
    <xf numFmtId="0" fontId="5" fillId="0" borderId="12" xfId="0" applyFont="1" applyBorder="1" applyAlignment="1">
      <alignment horizontal="left" vertical="top" wrapText="1"/>
    </xf>
    <xf numFmtId="0" fontId="63" fillId="0" borderId="0" xfId="0" applyFont="1" applyBorder="1" applyAlignment="1">
      <alignment vertical="top" wrapText="1"/>
    </xf>
    <xf numFmtId="0" fontId="63" fillId="0" borderId="0" xfId="0" applyFont="1" applyBorder="1" applyAlignment="1">
      <alignment horizontal="left" vertical="top" wrapText="1"/>
    </xf>
    <xf numFmtId="0" fontId="63" fillId="0" borderId="0" xfId="0" applyFont="1" applyBorder="1" applyAlignment="1">
      <alignment horizontal="center" vertical="top"/>
    </xf>
    <xf numFmtId="0" fontId="63" fillId="0" borderId="0" xfId="0" applyFont="1" applyBorder="1" applyAlignment="1">
      <alignment horizontal="right" vertical="top"/>
    </xf>
    <xf numFmtId="4" fontId="63" fillId="0" borderId="0" xfId="0" applyNumberFormat="1" applyFont="1" applyBorder="1" applyAlignment="1">
      <alignment horizontal="right" vertical="top"/>
    </xf>
    <xf numFmtId="0" fontId="63" fillId="0" borderId="0" xfId="0" applyFont="1" applyBorder="1" applyAlignment="1">
      <alignment vertical="center"/>
    </xf>
    <xf numFmtId="0" fontId="63" fillId="0" borderId="0" xfId="0" applyFont="1" applyBorder="1" applyAlignment="1">
      <alignment horizontal="left" vertical="center"/>
    </xf>
    <xf numFmtId="0" fontId="63" fillId="0" borderId="0" xfId="0" applyFont="1" applyBorder="1" applyAlignment="1">
      <alignment horizontal="center"/>
    </xf>
    <xf numFmtId="0" fontId="63" fillId="0" borderId="0" xfId="0" applyFont="1" applyBorder="1" applyAlignment="1">
      <alignment horizontal="right"/>
    </xf>
    <xf numFmtId="4" fontId="63" fillId="0" borderId="0" xfId="0" applyNumberFormat="1" applyFont="1" applyBorder="1" applyAlignment="1">
      <alignment horizontal="right"/>
    </xf>
    <xf numFmtId="0" fontId="63" fillId="0" borderId="12" xfId="0" applyFont="1" applyBorder="1" applyAlignment="1">
      <alignment vertical="top" wrapText="1"/>
    </xf>
    <xf numFmtId="0" fontId="63" fillId="0" borderId="0" xfId="0" applyFont="1" applyBorder="1" applyAlignment="1">
      <alignment/>
    </xf>
    <xf numFmtId="0" fontId="64" fillId="0" borderId="0" xfId="0" applyFont="1" applyBorder="1" applyAlignment="1">
      <alignment horizontal="center"/>
    </xf>
    <xf numFmtId="4" fontId="63" fillId="0" borderId="0" xfId="0" applyNumberFormat="1" applyFont="1" applyBorder="1" applyAlignment="1">
      <alignment horizontal="center"/>
    </xf>
    <xf numFmtId="49" fontId="4" fillId="0" borderId="0" xfId="57" applyNumberFormat="1" applyFont="1" applyBorder="1" applyAlignment="1">
      <alignment wrapText="1"/>
      <protection/>
    </xf>
    <xf numFmtId="49" fontId="5" fillId="0" borderId="0" xfId="57" applyNumberFormat="1" applyFont="1" applyBorder="1" applyAlignment="1">
      <alignment horizontal="justify" vertical="top" wrapText="1"/>
      <protection/>
    </xf>
    <xf numFmtId="4" fontId="63" fillId="0" borderId="0" xfId="57" applyNumberFormat="1" applyFont="1" applyBorder="1" applyAlignment="1">
      <alignment horizontal="center" wrapText="1"/>
      <protection/>
    </xf>
    <xf numFmtId="2" fontId="63" fillId="0" borderId="0" xfId="57" applyNumberFormat="1" applyFont="1" applyBorder="1" applyAlignment="1">
      <alignment horizontal="center" wrapText="1"/>
      <protection/>
    </xf>
    <xf numFmtId="49" fontId="64" fillId="0" borderId="0" xfId="57" applyNumberFormat="1" applyFont="1" applyBorder="1" applyAlignment="1">
      <alignment horizontal="justify" wrapText="1"/>
      <protection/>
    </xf>
    <xf numFmtId="4" fontId="63" fillId="0" borderId="0" xfId="57" applyNumberFormat="1" applyFont="1" applyBorder="1" applyAlignment="1">
      <alignment horizontal="center"/>
      <protection/>
    </xf>
    <xf numFmtId="49" fontId="63" fillId="0" borderId="0" xfId="57" applyNumberFormat="1" applyFont="1" applyBorder="1" applyAlignment="1">
      <alignment horizontal="center" vertical="top" wrapText="1"/>
      <protection/>
    </xf>
    <xf numFmtId="0" fontId="63" fillId="0" borderId="0" xfId="0" applyFont="1" applyBorder="1" applyAlignment="1">
      <alignment horizontal="justify" vertical="top"/>
    </xf>
    <xf numFmtId="0" fontId="0" fillId="0" borderId="0" xfId="0" applyFont="1" applyAlignment="1">
      <alignment/>
    </xf>
    <xf numFmtId="0" fontId="64" fillId="0" borderId="0" xfId="0" applyFont="1" applyBorder="1" applyAlignment="1">
      <alignment/>
    </xf>
    <xf numFmtId="0" fontId="65" fillId="0" borderId="0" xfId="0" applyFont="1" applyAlignment="1">
      <alignment/>
    </xf>
    <xf numFmtId="0" fontId="63" fillId="0" borderId="0" xfId="0" applyFont="1" applyBorder="1" applyAlignment="1">
      <alignment/>
    </xf>
    <xf numFmtId="4" fontId="63" fillId="0" borderId="0" xfId="0" applyNumberFormat="1" applyFont="1" applyBorder="1" applyAlignment="1">
      <alignment horizontal="right" vertical="center"/>
    </xf>
    <xf numFmtId="4" fontId="63" fillId="0" borderId="0" xfId="0" applyNumberFormat="1" applyFont="1" applyBorder="1" applyAlignment="1">
      <alignment vertical="center"/>
    </xf>
    <xf numFmtId="3" fontId="63" fillId="0" borderId="0" xfId="0" applyNumberFormat="1" applyFont="1" applyBorder="1" applyAlignment="1">
      <alignment horizontal="right"/>
    </xf>
    <xf numFmtId="0" fontId="63" fillId="0" borderId="0" xfId="0" applyFont="1" applyBorder="1" applyAlignment="1">
      <alignment vertical="top"/>
    </xf>
    <xf numFmtId="0" fontId="64" fillId="0" borderId="0" xfId="0" applyFont="1" applyBorder="1" applyAlignment="1">
      <alignment vertical="center"/>
    </xf>
    <xf numFmtId="4" fontId="64" fillId="0" borderId="0" xfId="0" applyNumberFormat="1" applyFont="1" applyBorder="1" applyAlignment="1">
      <alignment horizontal="right" vertical="center"/>
    </xf>
    <xf numFmtId="0" fontId="63" fillId="0" borderId="0" xfId="0" applyFont="1" applyBorder="1" applyAlignment="1">
      <alignment horizontal="left" vertical="center" wrapText="1"/>
    </xf>
    <xf numFmtId="0" fontId="63" fillId="0" borderId="0" xfId="0" applyFont="1" applyBorder="1" applyAlignment="1">
      <alignment horizontal="left" wrapText="1"/>
    </xf>
    <xf numFmtId="0" fontId="63" fillId="0" borderId="0" xfId="0" applyFont="1" applyBorder="1" applyAlignment="1">
      <alignment horizontal="center" wrapText="1"/>
    </xf>
    <xf numFmtId="0" fontId="63" fillId="0" borderId="0" xfId="0" applyNumberFormat="1" applyFont="1" applyBorder="1" applyAlignment="1">
      <alignment horizontal="left" vertical="top" wrapText="1"/>
    </xf>
    <xf numFmtId="173" fontId="63" fillId="0" borderId="0" xfId="0" applyNumberFormat="1" applyFont="1" applyBorder="1" applyAlignment="1">
      <alignment horizontal="right"/>
    </xf>
    <xf numFmtId="49" fontId="63" fillId="0" borderId="0" xfId="57" applyNumberFormat="1" applyFont="1" applyBorder="1" applyAlignment="1">
      <alignment horizontal="justify" wrapText="1"/>
      <protection/>
    </xf>
    <xf numFmtId="4" fontId="63" fillId="0" borderId="0" xfId="0" applyNumberFormat="1" applyFont="1" applyAlignment="1">
      <alignment horizontal="center"/>
    </xf>
    <xf numFmtId="49" fontId="63" fillId="0" borderId="0" xfId="0" applyNumberFormat="1" applyFont="1" applyAlignment="1">
      <alignment horizontal="center"/>
    </xf>
    <xf numFmtId="49" fontId="63" fillId="0" borderId="0" xfId="0" applyNumberFormat="1" applyFont="1" applyAlignment="1">
      <alignment horizontal="justify"/>
    </xf>
    <xf numFmtId="0" fontId="64" fillId="0" borderId="0" xfId="0" applyFont="1" applyBorder="1" applyAlignment="1">
      <alignment vertical="top" wrapText="1"/>
    </xf>
    <xf numFmtId="4" fontId="64" fillId="0" borderId="0" xfId="57" applyNumberFormat="1" applyFont="1" applyBorder="1" applyAlignment="1">
      <alignment horizontal="center" wrapText="1"/>
      <protection/>
    </xf>
    <xf numFmtId="49" fontId="5" fillId="0" borderId="12" xfId="57" applyNumberFormat="1" applyFont="1" applyBorder="1" applyAlignment="1">
      <alignment horizontal="center" vertical="top" wrapText="1"/>
      <protection/>
    </xf>
    <xf numFmtId="173" fontId="5" fillId="0" borderId="12" xfId="0" applyNumberFormat="1" applyFont="1" applyBorder="1" applyAlignment="1">
      <alignment horizontal="right"/>
    </xf>
    <xf numFmtId="49" fontId="63" fillId="0" borderId="0" xfId="57" applyNumberFormat="1" applyFont="1" applyBorder="1" applyAlignment="1">
      <alignment horizontal="center"/>
      <protection/>
    </xf>
    <xf numFmtId="49" fontId="63" fillId="0" borderId="0" xfId="57" applyNumberFormat="1" applyFont="1" applyBorder="1" applyAlignment="1">
      <alignment horizontal="justify"/>
      <protection/>
    </xf>
    <xf numFmtId="49" fontId="64" fillId="0" borderId="0" xfId="57" applyNumberFormat="1" applyFont="1" applyBorder="1" applyAlignment="1">
      <alignment horizontal="center" wrapText="1"/>
      <protection/>
    </xf>
    <xf numFmtId="0" fontId="64" fillId="0" borderId="0" xfId="0" applyFont="1" applyBorder="1" applyAlignment="1">
      <alignment horizontal="left"/>
    </xf>
    <xf numFmtId="4" fontId="64" fillId="0" borderId="0" xfId="0" applyNumberFormat="1" applyFont="1" applyBorder="1" applyAlignment="1">
      <alignment/>
    </xf>
    <xf numFmtId="3" fontId="63" fillId="0" borderId="0" xfId="0" applyNumberFormat="1" applyFont="1" applyBorder="1" applyAlignment="1">
      <alignment/>
    </xf>
    <xf numFmtId="0" fontId="63" fillId="0" borderId="11" xfId="0" applyFont="1" applyBorder="1" applyAlignment="1">
      <alignment vertical="top"/>
    </xf>
    <xf numFmtId="49" fontId="4" fillId="0" borderId="0" xfId="57" applyNumberFormat="1" applyFont="1" applyAlignment="1">
      <alignment horizontal="justify" wrapText="1"/>
      <protection/>
    </xf>
    <xf numFmtId="49" fontId="4" fillId="0" borderId="11" xfId="57" applyNumberFormat="1" applyFont="1" applyBorder="1" applyAlignment="1">
      <alignment horizontal="justify" wrapText="1"/>
      <protection/>
    </xf>
    <xf numFmtId="0" fontId="4" fillId="0" borderId="0" xfId="0" applyFont="1" applyBorder="1" applyAlignment="1">
      <alignment horizontal="justify" vertical="top"/>
    </xf>
    <xf numFmtId="173" fontId="5" fillId="0" borderId="11" xfId="0" applyNumberFormat="1" applyFont="1" applyBorder="1" applyAlignment="1">
      <alignment horizontal="right"/>
    </xf>
    <xf numFmtId="0" fontId="4" fillId="0" borderId="0" xfId="59" applyFont="1" applyAlignment="1">
      <alignment horizontal="left"/>
      <protection/>
    </xf>
    <xf numFmtId="0" fontId="4" fillId="0" borderId="0" xfId="59" applyFont="1" applyAlignment="1">
      <alignment/>
      <protection/>
    </xf>
    <xf numFmtId="0" fontId="3" fillId="0" borderId="0" xfId="53">
      <alignment/>
      <protection/>
    </xf>
    <xf numFmtId="0" fontId="5" fillId="0" borderId="0" xfId="59" applyFont="1" applyAlignment="1">
      <alignment horizontal="left"/>
      <protection/>
    </xf>
    <xf numFmtId="0" fontId="5" fillId="0" borderId="0" xfId="59" applyFont="1">
      <alignment/>
      <protection/>
    </xf>
    <xf numFmtId="0" fontId="4" fillId="0" borderId="0" xfId="59" applyFont="1" applyAlignment="1">
      <alignment horizontal="left" vertical="top" wrapText="1"/>
      <protection/>
    </xf>
    <xf numFmtId="0" fontId="4" fillId="0" borderId="0" xfId="59" applyFont="1" applyAlignment="1">
      <alignment vertical="top" wrapText="1"/>
      <protection/>
    </xf>
    <xf numFmtId="0" fontId="9" fillId="0" borderId="0" xfId="59" applyFont="1" applyFill="1" applyBorder="1" applyAlignment="1" applyProtection="1">
      <alignment horizontal="left" vertical="center" wrapText="1"/>
      <protection/>
    </xf>
    <xf numFmtId="0" fontId="9" fillId="0" borderId="0" xfId="59" applyFont="1" applyFill="1" applyBorder="1" applyAlignment="1">
      <alignment horizontal="left" vertical="center" wrapText="1"/>
      <protection/>
    </xf>
    <xf numFmtId="0" fontId="66" fillId="0" borderId="0" xfId="53" applyFont="1">
      <alignment/>
      <protection/>
    </xf>
    <xf numFmtId="0" fontId="9" fillId="0" borderId="0" xfId="59" applyFont="1" applyFill="1" applyBorder="1" applyAlignment="1" applyProtection="1">
      <alignment horizontal="center" vertical="center" wrapText="1"/>
      <protection/>
    </xf>
    <xf numFmtId="4" fontId="9" fillId="0" borderId="0" xfId="59" applyNumberFormat="1" applyFont="1" applyFill="1" applyBorder="1" applyAlignment="1" applyProtection="1">
      <alignment horizontal="center" vertical="center"/>
      <protection/>
    </xf>
    <xf numFmtId="4" fontId="9" fillId="0" borderId="0" xfId="59" applyNumberFormat="1" applyFont="1" applyFill="1" applyBorder="1" applyAlignment="1" applyProtection="1">
      <alignment horizontal="center" vertical="center" wrapText="1"/>
      <protection/>
    </xf>
    <xf numFmtId="0" fontId="9" fillId="0" borderId="0" xfId="59" applyFont="1" applyFill="1" applyBorder="1" applyAlignment="1" applyProtection="1">
      <alignment horizontal="left" vertical="top" wrapText="1"/>
      <protection/>
    </xf>
    <xf numFmtId="0" fontId="67" fillId="0" borderId="0" xfId="59" applyFont="1" applyFill="1" applyBorder="1" applyAlignment="1" applyProtection="1">
      <alignment horizontal="left" vertical="center" wrapText="1"/>
      <protection/>
    </xf>
    <xf numFmtId="0" fontId="67" fillId="0" borderId="0" xfId="59" applyFont="1" applyFill="1" applyBorder="1" applyAlignment="1">
      <alignment horizontal="left" vertical="center" wrapText="1"/>
      <protection/>
    </xf>
    <xf numFmtId="0" fontId="67" fillId="0" borderId="0" xfId="59" applyFont="1" applyFill="1" applyBorder="1" applyAlignment="1">
      <alignment vertical="center" wrapText="1"/>
      <protection/>
    </xf>
    <xf numFmtId="0" fontId="67" fillId="0" borderId="0" xfId="59" applyFont="1" applyFill="1" applyBorder="1" applyAlignment="1">
      <alignment horizontal="center" vertical="center" wrapText="1"/>
      <protection/>
    </xf>
    <xf numFmtId="0" fontId="67" fillId="0" borderId="0" xfId="59" applyFont="1" applyFill="1" applyBorder="1" applyAlignment="1" applyProtection="1">
      <alignment horizontal="center" vertical="center" wrapText="1"/>
      <protection/>
    </xf>
    <xf numFmtId="4" fontId="67" fillId="0" borderId="0" xfId="59" applyNumberFormat="1" applyFont="1" applyFill="1" applyBorder="1" applyAlignment="1" applyProtection="1">
      <alignment horizontal="center" vertical="center"/>
      <protection/>
    </xf>
    <xf numFmtId="4" fontId="67" fillId="0" borderId="0" xfId="59" applyNumberFormat="1" applyFont="1" applyFill="1" applyBorder="1" applyAlignment="1" applyProtection="1">
      <alignment horizontal="center" vertical="center" wrapText="1"/>
      <protection/>
    </xf>
    <xf numFmtId="49" fontId="9" fillId="0" borderId="0" xfId="53" applyNumberFormat="1" applyFont="1" applyFill="1" applyBorder="1" applyAlignment="1">
      <alignment horizontal="justify" vertical="top" wrapText="1"/>
      <protection/>
    </xf>
    <xf numFmtId="0" fontId="64" fillId="0" borderId="0" xfId="59" applyFont="1" applyFill="1" applyBorder="1" applyAlignment="1" applyProtection="1">
      <alignment horizontal="left" vertical="center" wrapText="1"/>
      <protection/>
    </xf>
    <xf numFmtId="4" fontId="63" fillId="0" borderId="0" xfId="35" applyNumberFormat="1" applyFont="1" applyFill="1" applyBorder="1" applyAlignment="1" applyProtection="1">
      <alignment horizontal="left" vertical="top" wrapText="1"/>
      <protection/>
    </xf>
    <xf numFmtId="4" fontId="63" fillId="0" borderId="0" xfId="35" applyNumberFormat="1" applyFont="1" applyFill="1" applyBorder="1" applyAlignment="1" applyProtection="1">
      <alignment vertical="top" wrapText="1"/>
      <protection/>
    </xf>
    <xf numFmtId="0" fontId="63" fillId="0" borderId="0" xfId="53" applyFont="1" applyAlignment="1">
      <alignment horizontal="left"/>
      <protection/>
    </xf>
    <xf numFmtId="0" fontId="63" fillId="0" borderId="0" xfId="53" applyFont="1">
      <alignment/>
      <protection/>
    </xf>
    <xf numFmtId="0" fontId="63" fillId="0" borderId="0" xfId="53" applyFont="1" applyAlignment="1">
      <alignment/>
      <protection/>
    </xf>
    <xf numFmtId="0" fontId="66" fillId="0" borderId="0" xfId="53" applyFont="1" applyAlignment="1">
      <alignment horizontal="left"/>
      <protection/>
    </xf>
    <xf numFmtId="0" fontId="11" fillId="0" borderId="0" xfId="53" applyFont="1" applyAlignment="1">
      <alignment horizontal="right"/>
      <protection/>
    </xf>
    <xf numFmtId="0" fontId="11" fillId="0" borderId="0" xfId="53" applyFont="1">
      <alignment/>
      <protection/>
    </xf>
    <xf numFmtId="0" fontId="68" fillId="0" borderId="0" xfId="53" applyFont="1" applyAlignment="1">
      <alignment horizontal="right"/>
      <protection/>
    </xf>
    <xf numFmtId="0" fontId="68" fillId="0" borderId="0" xfId="53" applyFont="1">
      <alignment/>
      <protection/>
    </xf>
    <xf numFmtId="0" fontId="3" fillId="0" borderId="0" xfId="53" applyAlignment="1">
      <alignment horizontal="left"/>
      <protection/>
    </xf>
    <xf numFmtId="0" fontId="4" fillId="34" borderId="0" xfId="0" applyFont="1" applyFill="1" applyBorder="1" applyAlignment="1">
      <alignment/>
    </xf>
    <xf numFmtId="0" fontId="4" fillId="34" borderId="0" xfId="0" applyFont="1" applyFill="1" applyBorder="1" applyAlignment="1">
      <alignment horizontal="center"/>
    </xf>
    <xf numFmtId="4" fontId="4" fillId="34" borderId="0" xfId="0" applyNumberFormat="1" applyFont="1" applyFill="1" applyBorder="1" applyAlignment="1">
      <alignment horizontal="center"/>
    </xf>
    <xf numFmtId="0" fontId="4" fillId="34" borderId="0" xfId="0" applyFont="1" applyFill="1" applyBorder="1" applyAlignment="1">
      <alignment vertical="top" wrapText="1"/>
    </xf>
    <xf numFmtId="0" fontId="4" fillId="34" borderId="0" xfId="0" applyFont="1" applyFill="1" applyBorder="1" applyAlignment="1">
      <alignment horizontal="justify"/>
    </xf>
    <xf numFmtId="0" fontId="5" fillId="34" borderId="0" xfId="0" applyFont="1" applyFill="1" applyBorder="1" applyAlignment="1">
      <alignment horizontal="center"/>
    </xf>
    <xf numFmtId="4" fontId="5" fillId="34" borderId="0" xfId="0" applyNumberFormat="1" applyFont="1" applyFill="1" applyBorder="1" applyAlignment="1">
      <alignment horizontal="center"/>
    </xf>
    <xf numFmtId="49" fontId="4" fillId="34" borderId="0" xfId="57" applyNumberFormat="1" applyFont="1" applyFill="1" applyBorder="1" applyAlignment="1">
      <alignment horizontal="justify" wrapText="1"/>
      <protection/>
    </xf>
    <xf numFmtId="2" fontId="5" fillId="34" borderId="0" xfId="57" applyNumberFormat="1" applyFont="1" applyFill="1" applyBorder="1" applyAlignment="1">
      <alignment horizontal="center" wrapText="1"/>
      <protection/>
    </xf>
    <xf numFmtId="4" fontId="5" fillId="34" borderId="0" xfId="57" applyNumberFormat="1" applyFont="1" applyFill="1" applyBorder="1" applyAlignment="1">
      <alignment horizontal="center"/>
      <protection/>
    </xf>
    <xf numFmtId="4" fontId="4" fillId="34" borderId="0" xfId="0" applyNumberFormat="1" applyFont="1" applyFill="1" applyBorder="1" applyAlignment="1">
      <alignment/>
    </xf>
    <xf numFmtId="49" fontId="4" fillId="34" borderId="0" xfId="57" applyNumberFormat="1" applyFont="1" applyFill="1" applyBorder="1" applyAlignment="1">
      <alignment wrapText="1"/>
      <protection/>
    </xf>
    <xf numFmtId="4" fontId="5" fillId="34" borderId="0" xfId="57" applyNumberFormat="1" applyFont="1" applyFill="1" applyBorder="1" applyAlignment="1">
      <alignment horizontal="center" wrapText="1"/>
      <protection/>
    </xf>
    <xf numFmtId="4" fontId="4" fillId="34" borderId="0" xfId="0" applyNumberFormat="1" applyFont="1" applyFill="1" applyBorder="1" applyAlignment="1">
      <alignment horizontal="right" vertical="center"/>
    </xf>
    <xf numFmtId="0" fontId="4" fillId="34" borderId="0" xfId="0" applyFont="1" applyFill="1" applyBorder="1" applyAlignment="1">
      <alignment wrapText="1"/>
    </xf>
    <xf numFmtId="0" fontId="4" fillId="34" borderId="0" xfId="55" applyFont="1" applyFill="1" applyBorder="1" applyAlignment="1">
      <alignment/>
      <protection/>
    </xf>
    <xf numFmtId="0" fontId="4" fillId="34" borderId="0" xfId="55" applyFont="1" applyFill="1" applyBorder="1" applyAlignment="1">
      <alignment horizontal="center"/>
      <protection/>
    </xf>
    <xf numFmtId="4" fontId="4" fillId="34" borderId="0" xfId="55" applyNumberFormat="1" applyFont="1" applyFill="1" applyBorder="1" applyAlignment="1">
      <alignment horizontal="center"/>
      <protection/>
    </xf>
    <xf numFmtId="49" fontId="3" fillId="0" borderId="0" xfId="55" applyNumberFormat="1" applyFont="1" applyAlignment="1">
      <alignment horizontal="justify"/>
      <protection/>
    </xf>
    <xf numFmtId="0" fontId="5" fillId="0" borderId="0" xfId="55" applyFont="1" applyBorder="1" applyAlignment="1">
      <alignment/>
      <protection/>
    </xf>
    <xf numFmtId="0" fontId="4" fillId="0" borderId="0" xfId="55" applyFont="1" applyBorder="1" applyAlignment="1">
      <alignment horizontal="center"/>
      <protection/>
    </xf>
    <xf numFmtId="0" fontId="5" fillId="0" borderId="0" xfId="55" applyFont="1" applyBorder="1" applyAlignment="1">
      <alignment horizontal="center"/>
      <protection/>
    </xf>
    <xf numFmtId="4" fontId="5" fillId="0" borderId="0" xfId="55" applyNumberFormat="1" applyFont="1" applyBorder="1" applyAlignment="1">
      <alignment horizontal="center"/>
      <protection/>
    </xf>
    <xf numFmtId="0" fontId="4" fillId="34" borderId="0" xfId="55" applyFont="1" applyFill="1" applyBorder="1" applyAlignment="1">
      <alignment vertical="top" wrapText="1"/>
      <protection/>
    </xf>
    <xf numFmtId="0" fontId="4" fillId="34" borderId="0" xfId="55" applyFont="1" applyFill="1" applyBorder="1" applyAlignment="1">
      <alignment horizontal="justify"/>
      <protection/>
    </xf>
    <xf numFmtId="0" fontId="5" fillId="34" borderId="0" xfId="55" applyFont="1" applyFill="1" applyBorder="1" applyAlignment="1">
      <alignment horizontal="center"/>
      <protection/>
    </xf>
    <xf numFmtId="4" fontId="5" fillId="34" borderId="0" xfId="55" applyNumberFormat="1" applyFont="1" applyFill="1" applyBorder="1" applyAlignment="1">
      <alignment horizontal="center"/>
      <protection/>
    </xf>
    <xf numFmtId="0" fontId="5" fillId="0" borderId="0" xfId="55" applyFont="1" applyBorder="1" applyAlignment="1">
      <alignment vertical="top" wrapText="1"/>
      <protection/>
    </xf>
    <xf numFmtId="0" fontId="5" fillId="0" borderId="0" xfId="55" applyFont="1" applyBorder="1" applyAlignment="1">
      <alignment horizontal="justify" vertical="top" wrapText="1"/>
      <protection/>
    </xf>
    <xf numFmtId="0" fontId="5" fillId="0" borderId="0" xfId="55" applyFont="1" applyBorder="1" applyAlignment="1">
      <alignment horizontal="justify" wrapText="1"/>
      <protection/>
    </xf>
    <xf numFmtId="173" fontId="5" fillId="0" borderId="0" xfId="55" applyNumberFormat="1" applyFont="1" applyBorder="1" applyAlignment="1">
      <alignment horizontal="right"/>
      <protection/>
    </xf>
    <xf numFmtId="4" fontId="5" fillId="0" borderId="0" xfId="55" applyNumberFormat="1" applyFont="1" applyBorder="1" applyAlignment="1">
      <alignment horizontal="right"/>
      <protection/>
    </xf>
    <xf numFmtId="0" fontId="5" fillId="0" borderId="0" xfId="55" applyFont="1" applyBorder="1" applyAlignment="1">
      <alignment horizontal="justify" vertical="top"/>
      <protection/>
    </xf>
    <xf numFmtId="4" fontId="4" fillId="34" borderId="0" xfId="55" applyNumberFormat="1" applyFont="1" applyFill="1" applyBorder="1">
      <alignment/>
      <protection/>
    </xf>
    <xf numFmtId="49" fontId="3" fillId="0" borderId="0" xfId="55" applyNumberFormat="1" applyFont="1" applyAlignment="1">
      <alignment horizontal="center"/>
      <protection/>
    </xf>
    <xf numFmtId="4" fontId="3" fillId="0" borderId="0" xfId="55" applyNumberFormat="1" applyFont="1" applyAlignment="1">
      <alignment horizontal="center"/>
      <protection/>
    </xf>
    <xf numFmtId="49" fontId="4" fillId="0" borderId="0" xfId="56" applyNumberFormat="1" applyFont="1" applyFill="1" applyBorder="1" applyAlignment="1">
      <alignment horizontal="right" vertical="center"/>
      <protection/>
    </xf>
    <xf numFmtId="0" fontId="4" fillId="0" borderId="0" xfId="56" applyFont="1" applyFill="1" applyBorder="1" applyAlignment="1">
      <alignment horizontal="justify" vertical="top"/>
      <protection/>
    </xf>
    <xf numFmtId="0" fontId="5" fillId="0" borderId="0" xfId="56" applyFont="1" applyFill="1" applyBorder="1" applyAlignment="1">
      <alignment horizontal="center"/>
      <protection/>
    </xf>
    <xf numFmtId="4" fontId="4" fillId="0" borderId="0" xfId="56" applyNumberFormat="1" applyFont="1" applyFill="1" applyBorder="1" applyAlignment="1" applyProtection="1">
      <alignment horizontal="right"/>
      <protection/>
    </xf>
    <xf numFmtId="0" fontId="3" fillId="0" borderId="0" xfId="56" applyFill="1">
      <alignment/>
      <protection/>
    </xf>
    <xf numFmtId="0" fontId="3" fillId="0" borderId="0" xfId="56">
      <alignment/>
      <protection/>
    </xf>
    <xf numFmtId="0" fontId="64" fillId="0" borderId="0" xfId="56" applyFont="1" applyFill="1" applyBorder="1" applyAlignment="1">
      <alignment horizontal="right" vertical="center" wrapText="1"/>
      <protection/>
    </xf>
    <xf numFmtId="0" fontId="13" fillId="0" borderId="0" xfId="56" applyNumberFormat="1" applyFont="1" applyFill="1" applyBorder="1" applyAlignment="1">
      <alignment vertical="top"/>
      <protection/>
    </xf>
    <xf numFmtId="0" fontId="64" fillId="0" borderId="0" xfId="56" applyNumberFormat="1" applyFont="1" applyFill="1" applyBorder="1" applyAlignment="1">
      <alignment vertical="top"/>
      <protection/>
    </xf>
    <xf numFmtId="0" fontId="63" fillId="0" borderId="0" xfId="56" applyFont="1" applyFill="1" applyBorder="1" applyAlignment="1">
      <alignment horizontal="center"/>
      <protection/>
    </xf>
    <xf numFmtId="4" fontId="63" fillId="0" borderId="0" xfId="34" applyNumberFormat="1" applyFont="1" applyFill="1" applyBorder="1" applyAlignment="1" applyProtection="1">
      <alignment horizontal="right" vertical="top"/>
      <protection/>
    </xf>
    <xf numFmtId="0" fontId="4" fillId="0" borderId="0" xfId="54" applyFont="1" applyAlignment="1">
      <alignment horizontal="right"/>
      <protection/>
    </xf>
    <xf numFmtId="0" fontId="4" fillId="0" borderId="0" xfId="54" applyFont="1">
      <alignment/>
      <protection/>
    </xf>
    <xf numFmtId="0" fontId="11" fillId="0" borderId="0" xfId="54" applyFont="1">
      <alignment/>
      <protection/>
    </xf>
    <xf numFmtId="0" fontId="64" fillId="0" borderId="11" xfId="56" applyFont="1" applyFill="1" applyBorder="1" applyAlignment="1">
      <alignment horizontal="right" vertical="center" wrapText="1"/>
      <protection/>
    </xf>
    <xf numFmtId="0" fontId="3" fillId="0" borderId="0" xfId="56" applyBorder="1">
      <alignment/>
      <protection/>
    </xf>
    <xf numFmtId="0" fontId="63" fillId="0" borderId="0" xfId="56" applyFont="1">
      <alignment/>
      <protection/>
    </xf>
    <xf numFmtId="4" fontId="63" fillId="0" borderId="0" xfId="56" applyNumberFormat="1" applyFont="1">
      <alignment/>
      <protection/>
    </xf>
    <xf numFmtId="4" fontId="3" fillId="0" borderId="0" xfId="56" applyNumberFormat="1">
      <alignment/>
      <protection/>
    </xf>
    <xf numFmtId="181" fontId="3" fillId="0" borderId="0" xfId="56" applyNumberFormat="1">
      <alignment/>
      <protection/>
    </xf>
    <xf numFmtId="181" fontId="4" fillId="0" borderId="0" xfId="56" applyNumberFormat="1" applyFont="1" applyFill="1" applyBorder="1" applyAlignment="1">
      <alignment horizontal="right" wrapText="1"/>
      <protection/>
    </xf>
    <xf numFmtId="181" fontId="4" fillId="0" borderId="11" xfId="56" applyNumberFormat="1" applyFont="1" applyFill="1" applyBorder="1" applyAlignment="1">
      <alignment horizontal="right"/>
      <protection/>
    </xf>
    <xf numFmtId="49" fontId="4" fillId="0" borderId="0" xfId="58" applyNumberFormat="1" applyFont="1" applyFill="1" applyBorder="1" applyAlignment="1">
      <alignment horizontal="center" vertical="top"/>
      <protection/>
    </xf>
    <xf numFmtId="0" fontId="65" fillId="0" borderId="0" xfId="58" applyFont="1">
      <alignment/>
      <protection/>
    </xf>
    <xf numFmtId="0" fontId="5" fillId="0" borderId="0" xfId="58" applyFont="1">
      <alignment/>
      <protection/>
    </xf>
    <xf numFmtId="0" fontId="4" fillId="0" borderId="0" xfId="59" applyFont="1" applyFill="1" applyBorder="1" applyAlignment="1" applyProtection="1">
      <alignment horizontal="center" vertical="center" wrapText="1"/>
      <protection/>
    </xf>
    <xf numFmtId="0" fontId="14" fillId="0" borderId="0" xfId="59" applyFont="1" applyFill="1" applyBorder="1" applyAlignment="1">
      <alignment horizontal="center" vertical="center" wrapText="1"/>
      <protection/>
    </xf>
    <xf numFmtId="0" fontId="15" fillId="0" borderId="0" xfId="59" applyFont="1" applyFill="1" applyBorder="1" applyAlignment="1">
      <alignment horizontal="center" vertical="center" wrapText="1"/>
      <protection/>
    </xf>
    <xf numFmtId="0" fontId="4" fillId="34" borderId="13" xfId="58" applyFont="1" applyFill="1" applyBorder="1" applyAlignment="1">
      <alignment/>
      <protection/>
    </xf>
    <xf numFmtId="0" fontId="4" fillId="34" borderId="13" xfId="58" applyFont="1" applyFill="1" applyBorder="1" applyAlignment="1">
      <alignment horizontal="center"/>
      <protection/>
    </xf>
    <xf numFmtId="4" fontId="4" fillId="34" borderId="13" xfId="58" applyNumberFormat="1" applyFont="1" applyFill="1" applyBorder="1" applyAlignment="1">
      <alignment horizontal="center"/>
      <protection/>
    </xf>
    <xf numFmtId="0" fontId="4" fillId="0" borderId="0" xfId="56" applyFont="1" applyFill="1" applyBorder="1" applyAlignment="1" applyProtection="1">
      <alignment horizontal="center" vertical="center" wrapText="1"/>
      <protection/>
    </xf>
    <xf numFmtId="49" fontId="4" fillId="0" borderId="0" xfId="56" applyNumberFormat="1" applyFont="1" applyFill="1" applyBorder="1" applyAlignment="1">
      <alignment horizontal="center" vertical="center" wrapText="1"/>
      <protection/>
    </xf>
    <xf numFmtId="4" fontId="4" fillId="0" borderId="0" xfId="56" applyNumberFormat="1" applyFont="1" applyFill="1" applyBorder="1" applyAlignment="1" applyProtection="1">
      <alignment horizontal="right" vertical="center"/>
      <protection/>
    </xf>
    <xf numFmtId="4" fontId="4" fillId="0" borderId="0" xfId="56" applyNumberFormat="1" applyFont="1" applyFill="1" applyBorder="1" applyAlignment="1" applyProtection="1">
      <alignment horizontal="right" vertical="center" wrapText="1"/>
      <protection/>
    </xf>
    <xf numFmtId="49" fontId="4" fillId="35" borderId="0" xfId="56" applyNumberFormat="1" applyFont="1" applyFill="1" applyBorder="1" applyAlignment="1">
      <alignment horizontal="left" vertical="top"/>
      <protection/>
    </xf>
    <xf numFmtId="49" fontId="4" fillId="0" borderId="0" xfId="56" applyNumberFormat="1" applyFont="1" applyFill="1" applyBorder="1" applyAlignment="1">
      <alignment horizontal="left" vertical="top"/>
      <protection/>
    </xf>
    <xf numFmtId="49" fontId="4" fillId="0" borderId="0" xfId="56" applyNumberFormat="1" applyFont="1" applyFill="1" applyBorder="1" applyAlignment="1">
      <alignment horizontal="justify" vertical="center" wrapText="1"/>
      <protection/>
    </xf>
    <xf numFmtId="4" fontId="5" fillId="0" borderId="0" xfId="34" applyNumberFormat="1" applyFont="1" applyFill="1" applyBorder="1" applyAlignment="1" applyProtection="1">
      <alignment horizontal="right"/>
      <protection/>
    </xf>
    <xf numFmtId="49" fontId="4" fillId="0" borderId="0" xfId="56" applyNumberFormat="1" applyFont="1" applyFill="1" applyBorder="1" applyAlignment="1">
      <alignment horizontal="justify" vertical="top"/>
      <protection/>
    </xf>
    <xf numFmtId="49" fontId="3" fillId="0" borderId="0" xfId="56" applyNumberFormat="1">
      <alignment/>
      <protection/>
    </xf>
    <xf numFmtId="4" fontId="3" fillId="0" borderId="0" xfId="56" applyNumberFormat="1" applyFont="1" applyAlignment="1">
      <alignment horizontal="right"/>
      <protection/>
    </xf>
    <xf numFmtId="0" fontId="3" fillId="0" borderId="0" xfId="56" applyAlignment="1">
      <alignment horizontal="right"/>
      <protection/>
    </xf>
    <xf numFmtId="4" fontId="4" fillId="0" borderId="0" xfId="56" applyNumberFormat="1" applyFont="1" applyFill="1" applyBorder="1" applyAlignment="1">
      <alignment horizontal="right" vertical="top"/>
      <protection/>
    </xf>
    <xf numFmtId="0" fontId="3" fillId="0" borderId="0" xfId="56" applyFont="1" applyFill="1">
      <alignment/>
      <protection/>
    </xf>
    <xf numFmtId="0" fontId="4" fillId="0" borderId="0" xfId="56" applyFont="1" applyFill="1" applyBorder="1" applyAlignment="1">
      <alignment horizontal="right" vertical="center" wrapText="1"/>
      <protection/>
    </xf>
    <xf numFmtId="0" fontId="4" fillId="0" borderId="0" xfId="56" applyNumberFormat="1" applyFont="1" applyFill="1" applyBorder="1" applyAlignment="1">
      <alignment vertical="top"/>
      <protection/>
    </xf>
    <xf numFmtId="0" fontId="3" fillId="0" borderId="0" xfId="56" applyFont="1">
      <alignment/>
      <protection/>
    </xf>
    <xf numFmtId="49" fontId="5" fillId="0" borderId="0" xfId="56" applyNumberFormat="1" applyFont="1" applyFill="1" applyBorder="1" applyAlignment="1">
      <alignment horizontal="right" vertical="top" wrapText="1"/>
      <protection/>
    </xf>
    <xf numFmtId="0" fontId="16" fillId="0" borderId="0" xfId="56" applyFont="1" applyFill="1" applyBorder="1" applyAlignment="1">
      <alignment horizontal="justify" vertical="center" wrapText="1"/>
      <protection/>
    </xf>
    <xf numFmtId="0" fontId="5" fillId="0" borderId="0" xfId="56" applyFont="1" applyFill="1" applyBorder="1" applyAlignment="1">
      <alignment vertical="top"/>
      <protection/>
    </xf>
    <xf numFmtId="0" fontId="4" fillId="0" borderId="0" xfId="56" applyFont="1" applyFill="1" applyBorder="1" applyAlignment="1">
      <alignment vertical="top"/>
      <protection/>
    </xf>
    <xf numFmtId="0" fontId="4" fillId="0" borderId="0" xfId="56" applyFont="1" applyFill="1" applyBorder="1" applyAlignment="1">
      <alignment vertical="center" wrapText="1"/>
      <protection/>
    </xf>
    <xf numFmtId="0" fontId="4" fillId="0" borderId="0" xfId="56" applyFont="1" applyFill="1" applyBorder="1" applyAlignment="1">
      <alignment horizontal="left" vertical="center" wrapText="1"/>
      <protection/>
    </xf>
    <xf numFmtId="181" fontId="4" fillId="0" borderId="0" xfId="56" applyNumberFormat="1" applyFont="1" applyFill="1" applyBorder="1" applyAlignment="1">
      <alignment horizontal="right"/>
      <protection/>
    </xf>
    <xf numFmtId="0" fontId="16" fillId="0" borderId="0" xfId="56" applyFont="1" applyFill="1" applyBorder="1" applyAlignment="1">
      <alignment vertical="center" wrapText="1"/>
      <protection/>
    </xf>
    <xf numFmtId="0" fontId="3" fillId="0" borderId="11" xfId="56" applyFont="1" applyBorder="1">
      <alignment/>
      <protection/>
    </xf>
    <xf numFmtId="181" fontId="4" fillId="0" borderId="11" xfId="56" applyNumberFormat="1" applyFont="1" applyFill="1" applyBorder="1" applyAlignment="1">
      <alignment horizontal="right" wrapText="1"/>
      <protection/>
    </xf>
    <xf numFmtId="0" fontId="3" fillId="0" borderId="12" xfId="56" applyFont="1" applyBorder="1">
      <alignment/>
      <protection/>
    </xf>
    <xf numFmtId="181" fontId="4" fillId="0" borderId="12" xfId="56" applyNumberFormat="1" applyFont="1" applyFill="1" applyBorder="1" applyAlignment="1">
      <alignment horizontal="right" wrapText="1"/>
      <protection/>
    </xf>
    <xf numFmtId="0" fontId="3" fillId="34" borderId="13" xfId="56" applyFont="1" applyFill="1" applyBorder="1">
      <alignment/>
      <protection/>
    </xf>
    <xf numFmtId="181" fontId="4" fillId="34" borderId="13" xfId="56" applyNumberFormat="1" applyFont="1" applyFill="1" applyBorder="1" applyAlignment="1">
      <alignment horizontal="right" wrapText="1"/>
      <protection/>
    </xf>
    <xf numFmtId="0" fontId="4" fillId="0" borderId="11" xfId="56" applyFont="1" applyFill="1" applyBorder="1" applyAlignment="1">
      <alignment horizontal="right" vertical="center" wrapText="1"/>
      <protection/>
    </xf>
    <xf numFmtId="0" fontId="4" fillId="0" borderId="12" xfId="56" applyFont="1" applyFill="1" applyBorder="1" applyAlignment="1">
      <alignment horizontal="right" vertical="center" wrapText="1"/>
      <protection/>
    </xf>
    <xf numFmtId="0" fontId="4" fillId="34" borderId="13" xfId="56" applyFont="1" applyFill="1" applyBorder="1" applyAlignment="1">
      <alignment horizontal="right" vertical="center" wrapText="1"/>
      <protection/>
    </xf>
    <xf numFmtId="0" fontId="10" fillId="0" borderId="0" xfId="53" applyFont="1" applyAlignment="1">
      <alignment vertical="top" wrapText="1"/>
      <protection/>
    </xf>
    <xf numFmtId="49" fontId="4" fillId="0" borderId="0" xfId="56" applyNumberFormat="1" applyFont="1" applyBorder="1" applyAlignment="1">
      <alignment horizontal="right" vertical="center" wrapText="1"/>
      <protection/>
    </xf>
    <xf numFmtId="49" fontId="4" fillId="0" borderId="0" xfId="56" applyNumberFormat="1" applyFont="1" applyBorder="1" applyAlignment="1">
      <alignment horizontal="right" vertical="top" wrapText="1"/>
      <protection/>
    </xf>
    <xf numFmtId="0" fontId="3" fillId="0" borderId="0" xfId="56" applyFont="1" applyAlignment="1">
      <alignment horizontal="right"/>
      <protection/>
    </xf>
    <xf numFmtId="0" fontId="3" fillId="0" borderId="11" xfId="56" applyFont="1" applyBorder="1" applyAlignment="1">
      <alignment horizontal="right"/>
      <protection/>
    </xf>
    <xf numFmtId="0" fontId="3" fillId="0" borderId="12" xfId="56" applyFont="1" applyBorder="1" applyAlignment="1">
      <alignment horizontal="right"/>
      <protection/>
    </xf>
    <xf numFmtId="0" fontId="3" fillId="34" borderId="13" xfId="56" applyFont="1" applyFill="1" applyBorder="1" applyAlignment="1">
      <alignment horizontal="right"/>
      <protection/>
    </xf>
    <xf numFmtId="0" fontId="4" fillId="0" borderId="0" xfId="54" applyFont="1" applyAlignment="1">
      <alignment vertical="center"/>
      <protection/>
    </xf>
    <xf numFmtId="0" fontId="3" fillId="0" borderId="0" xfId="56" applyFont="1" applyAlignment="1">
      <alignment vertical="center"/>
      <protection/>
    </xf>
    <xf numFmtId="0" fontId="4" fillId="0" borderId="0" xfId="56" applyFont="1" applyFill="1" applyBorder="1" applyAlignment="1">
      <alignment horizontal="right"/>
      <protection/>
    </xf>
    <xf numFmtId="49" fontId="8" fillId="0" borderId="0" xfId="55" applyNumberFormat="1" applyFont="1" applyBorder="1" applyAlignment="1" applyProtection="1">
      <alignment vertical="top"/>
      <protection/>
    </xf>
    <xf numFmtId="0" fontId="65" fillId="0" borderId="0" xfId="55" applyFont="1">
      <alignment/>
      <protection/>
    </xf>
    <xf numFmtId="0" fontId="5" fillId="0" borderId="0" xfId="55" applyFont="1" applyBorder="1" applyAlignment="1">
      <alignment horizontal="right"/>
      <protection/>
    </xf>
    <xf numFmtId="0" fontId="4" fillId="34" borderId="0" xfId="55" applyFont="1" applyFill="1" applyBorder="1" applyAlignment="1">
      <alignment wrapText="1"/>
      <protection/>
    </xf>
    <xf numFmtId="0" fontId="63" fillId="0" borderId="0" xfId="66" applyFont="1" applyFill="1" applyBorder="1" applyAlignment="1" applyProtection="1">
      <alignment horizontal="right" vertical="center" wrapText="1"/>
      <protection/>
    </xf>
    <xf numFmtId="4" fontId="63" fillId="0" borderId="0" xfId="66" applyNumberFormat="1" applyFont="1" applyFill="1" applyBorder="1" applyAlignment="1" applyProtection="1">
      <alignment horizontal="right" vertical="center" wrapText="1"/>
      <protection/>
    </xf>
    <xf numFmtId="4" fontId="63" fillId="0" borderId="0" xfId="55" applyNumberFormat="1" applyFont="1" applyBorder="1" applyAlignment="1" applyProtection="1">
      <alignment horizontal="right" vertical="center"/>
      <protection locked="0"/>
    </xf>
    <xf numFmtId="49" fontId="64" fillId="0" borderId="0" xfId="66" applyNumberFormat="1" applyFont="1" applyFill="1" applyBorder="1" applyAlignment="1" applyProtection="1">
      <alignment vertical="center" wrapText="1"/>
      <protection/>
    </xf>
    <xf numFmtId="49" fontId="64" fillId="0" borderId="0" xfId="66" applyNumberFormat="1" applyFont="1" applyFill="1" applyBorder="1" applyAlignment="1" applyProtection="1">
      <alignment vertical="top" wrapText="1"/>
      <protection/>
    </xf>
    <xf numFmtId="4" fontId="63" fillId="0" borderId="0" xfId="66" applyNumberFormat="1" applyFont="1" applyFill="1" applyBorder="1" applyAlignment="1" applyProtection="1">
      <alignment horizontal="right" vertical="center"/>
      <protection/>
    </xf>
    <xf numFmtId="4" fontId="63" fillId="0" borderId="0" xfId="66" applyNumberFormat="1" applyFont="1" applyAlignment="1" applyProtection="1">
      <alignment horizontal="right" vertical="center"/>
      <protection/>
    </xf>
    <xf numFmtId="49" fontId="63" fillId="0" borderId="0" xfId="55" applyNumberFormat="1" applyFont="1" applyAlignment="1" applyProtection="1">
      <alignment vertical="top" wrapText="1"/>
      <protection/>
    </xf>
    <xf numFmtId="0" fontId="63" fillId="0" borderId="0" xfId="55" applyFont="1" applyBorder="1" applyAlignment="1" applyProtection="1">
      <alignment horizontal="right" vertical="center"/>
      <protection/>
    </xf>
    <xf numFmtId="4" fontId="63" fillId="0" borderId="0" xfId="55" applyNumberFormat="1" applyFont="1" applyBorder="1" applyAlignment="1" applyProtection="1">
      <alignment horizontal="right" vertical="center"/>
      <protection/>
    </xf>
    <xf numFmtId="0" fontId="63" fillId="0" borderId="0" xfId="66" applyFont="1" applyAlignment="1" applyProtection="1">
      <alignment horizontal="right" vertical="center"/>
      <protection/>
    </xf>
    <xf numFmtId="0" fontId="63" fillId="0" borderId="0" xfId="66" applyFont="1" applyAlignment="1" applyProtection="1">
      <alignment vertical="top"/>
      <protection/>
    </xf>
    <xf numFmtId="2" fontId="63" fillId="0" borderId="0" xfId="66" applyNumberFormat="1" applyFont="1" applyBorder="1" applyAlignment="1" applyProtection="1">
      <alignment vertical="top" wrapText="1"/>
      <protection/>
    </xf>
    <xf numFmtId="0" fontId="63" fillId="0" borderId="0" xfId="55" applyFont="1" applyFill="1" applyBorder="1" applyAlignment="1">
      <alignment/>
      <protection/>
    </xf>
    <xf numFmtId="0" fontId="64" fillId="0" borderId="0" xfId="66" applyFont="1" applyAlignment="1" applyProtection="1">
      <alignment vertical="top"/>
      <protection/>
    </xf>
    <xf numFmtId="2" fontId="64" fillId="0" borderId="0" xfId="66" applyNumberFormat="1" applyFont="1" applyAlignment="1" applyProtection="1">
      <alignment vertical="top" wrapText="1"/>
      <protection/>
    </xf>
    <xf numFmtId="2" fontId="64" fillId="0" borderId="0" xfId="66" applyNumberFormat="1" applyFont="1" applyAlignment="1" applyProtection="1">
      <alignment vertical="top"/>
      <protection/>
    </xf>
    <xf numFmtId="0" fontId="63" fillId="0" borderId="0" xfId="55" applyFont="1" applyBorder="1" applyAlignment="1" applyProtection="1">
      <alignment vertical="top" wrapText="1"/>
      <protection/>
    </xf>
    <xf numFmtId="2" fontId="63" fillId="0" borderId="0" xfId="56" applyNumberFormat="1" applyFont="1" applyAlignment="1" applyProtection="1">
      <alignment horizontal="right" vertical="center" wrapText="1"/>
      <protection/>
    </xf>
    <xf numFmtId="0" fontId="64" fillId="0" borderId="12" xfId="66" applyFont="1" applyBorder="1" applyAlignment="1" applyProtection="1">
      <alignment vertical="top"/>
      <protection/>
    </xf>
    <xf numFmtId="49" fontId="63" fillId="0" borderId="0" xfId="66" applyNumberFormat="1" applyFont="1" applyFill="1" applyBorder="1" applyAlignment="1" applyProtection="1">
      <alignment vertical="center" wrapText="1"/>
      <protection/>
    </xf>
    <xf numFmtId="0" fontId="63" fillId="0" borderId="0" xfId="55" applyFont="1" applyAlignment="1" applyProtection="1">
      <alignment horizontal="right" vertical="center"/>
      <protection/>
    </xf>
    <xf numFmtId="4" fontId="63" fillId="0" borderId="0" xfId="55" applyNumberFormat="1" applyFont="1" applyAlignment="1" applyProtection="1">
      <alignment horizontal="right" vertical="center"/>
      <protection/>
    </xf>
    <xf numFmtId="0" fontId="64" fillId="0" borderId="0" xfId="66" applyFont="1" applyAlignment="1" applyProtection="1">
      <alignment horizontal="right" vertical="center"/>
      <protection/>
    </xf>
    <xf numFmtId="49" fontId="8" fillId="0" borderId="0" xfId="55" applyNumberFormat="1" applyFont="1" applyBorder="1" applyAlignment="1" applyProtection="1">
      <alignment vertical="top" wrapText="1"/>
      <protection/>
    </xf>
    <xf numFmtId="0" fontId="8" fillId="0" borderId="0" xfId="55" applyFont="1" applyBorder="1" applyAlignment="1" applyProtection="1">
      <alignment horizontal="right" vertical="center"/>
      <protection/>
    </xf>
    <xf numFmtId="4" fontId="8" fillId="0" borderId="0" xfId="55" applyNumberFormat="1" applyFont="1" applyBorder="1" applyAlignment="1" applyProtection="1">
      <alignment horizontal="right" vertical="center"/>
      <protection/>
    </xf>
    <xf numFmtId="4" fontId="8" fillId="0" borderId="0" xfId="55" applyNumberFormat="1" applyFont="1" applyBorder="1" applyAlignment="1" applyProtection="1">
      <alignment horizontal="right"/>
      <protection locked="0"/>
    </xf>
    <xf numFmtId="4" fontId="8" fillId="0" borderId="0" xfId="55" applyNumberFormat="1" applyFont="1" applyBorder="1" applyAlignment="1" applyProtection="1">
      <alignment horizontal="right"/>
      <protection/>
    </xf>
    <xf numFmtId="0" fontId="0" fillId="0" borderId="0" xfId="58">
      <alignment/>
      <protection/>
    </xf>
    <xf numFmtId="0" fontId="4" fillId="0" borderId="0" xfId="58" applyFont="1" applyFill="1" applyBorder="1" applyAlignment="1">
      <alignment/>
      <protection/>
    </xf>
    <xf numFmtId="0" fontId="4" fillId="0" borderId="0" xfId="58" applyFont="1" applyFill="1" applyBorder="1" applyAlignment="1">
      <alignment horizontal="center"/>
      <protection/>
    </xf>
    <xf numFmtId="4" fontId="4" fillId="0" borderId="0" xfId="58" applyNumberFormat="1" applyFont="1" applyFill="1" applyBorder="1" applyAlignment="1">
      <alignment horizontal="center"/>
      <protection/>
    </xf>
    <xf numFmtId="49" fontId="4" fillId="35" borderId="0" xfId="58" applyNumberFormat="1" applyFont="1" applyFill="1" applyBorder="1" applyAlignment="1">
      <alignment horizontal="left" vertical="top"/>
      <protection/>
    </xf>
    <xf numFmtId="0" fontId="4" fillId="35" borderId="0" xfId="58" applyFont="1" applyFill="1" applyBorder="1" applyAlignment="1">
      <alignment horizontal="justify" vertical="center" wrapText="1"/>
      <protection/>
    </xf>
    <xf numFmtId="0" fontId="5" fillId="35" borderId="0" xfId="58" applyFont="1" applyFill="1" applyBorder="1" applyAlignment="1">
      <alignment horizontal="center"/>
      <protection/>
    </xf>
    <xf numFmtId="4" fontId="5" fillId="35" borderId="0" xfId="77" applyNumberFormat="1" applyFont="1" applyFill="1" applyBorder="1" applyAlignment="1" applyProtection="1">
      <alignment horizontal="center"/>
      <protection/>
    </xf>
    <xf numFmtId="4" fontId="5" fillId="35" borderId="0" xfId="58" applyNumberFormat="1" applyFont="1" applyFill="1" applyBorder="1" applyAlignment="1">
      <alignment horizontal="right"/>
      <protection/>
    </xf>
    <xf numFmtId="4" fontId="5" fillId="35" borderId="0" xfId="58" applyNumberFormat="1" applyFont="1" applyFill="1" applyBorder="1" applyAlignment="1">
      <alignment/>
      <protection/>
    </xf>
    <xf numFmtId="0" fontId="5" fillId="0" borderId="0" xfId="58" applyFont="1" applyBorder="1" applyAlignment="1">
      <alignment/>
      <protection/>
    </xf>
    <xf numFmtId="0" fontId="4" fillId="0" borderId="0" xfId="58" applyFont="1" applyBorder="1" applyAlignment="1">
      <alignment horizontal="center"/>
      <protection/>
    </xf>
    <xf numFmtId="0" fontId="5" fillId="0" borderId="0" xfId="58" applyFont="1" applyBorder="1" applyAlignment="1">
      <alignment horizontal="center"/>
      <protection/>
    </xf>
    <xf numFmtId="4" fontId="5" fillId="0" borderId="0" xfId="58" applyNumberFormat="1" applyFont="1" applyBorder="1" applyAlignment="1">
      <alignment horizontal="center"/>
      <protection/>
    </xf>
    <xf numFmtId="0" fontId="63" fillId="0" borderId="0" xfId="58" applyFont="1" applyBorder="1" applyAlignment="1">
      <alignment horizontal="center"/>
      <protection/>
    </xf>
    <xf numFmtId="0" fontId="63" fillId="0" borderId="0" xfId="58" applyFont="1" applyBorder="1" applyAlignment="1">
      <alignment horizontal="justify" vertical="top"/>
      <protection/>
    </xf>
    <xf numFmtId="2" fontId="63" fillId="0" borderId="0" xfId="57" applyNumberFormat="1" applyFont="1" applyBorder="1" applyAlignment="1">
      <alignment horizontal="center" vertical="center" wrapText="1"/>
      <protection/>
    </xf>
    <xf numFmtId="4" fontId="63" fillId="0" borderId="0" xfId="57" applyNumberFormat="1" applyFont="1" applyBorder="1" applyAlignment="1">
      <alignment horizontal="center" vertical="center" wrapText="1"/>
      <protection/>
    </xf>
    <xf numFmtId="49" fontId="63" fillId="0" borderId="0" xfId="57" applyNumberFormat="1" applyFont="1" applyBorder="1" applyAlignment="1">
      <alignment horizontal="center" vertical="justify" wrapText="1"/>
      <protection/>
    </xf>
    <xf numFmtId="0" fontId="63" fillId="0" borderId="0" xfId="58" applyFont="1" applyBorder="1" applyAlignment="1">
      <alignment wrapText="1"/>
      <protection/>
    </xf>
    <xf numFmtId="4" fontId="63" fillId="0" borderId="0" xfId="57" applyNumberFormat="1" applyFont="1" applyBorder="1" applyAlignment="1">
      <alignment horizontal="center" vertical="center"/>
      <protection/>
    </xf>
    <xf numFmtId="0" fontId="4" fillId="34" borderId="0" xfId="58" applyFont="1" applyFill="1" applyBorder="1" applyAlignment="1">
      <alignment/>
      <protection/>
    </xf>
    <xf numFmtId="0" fontId="4" fillId="34" borderId="0" xfId="58" applyFont="1" applyFill="1" applyBorder="1" applyAlignment="1">
      <alignment horizontal="center"/>
      <protection/>
    </xf>
    <xf numFmtId="4" fontId="4" fillId="34" borderId="0" xfId="58" applyNumberFormat="1" applyFont="1" applyFill="1" applyBorder="1" applyAlignment="1">
      <alignment horizontal="center"/>
      <protection/>
    </xf>
    <xf numFmtId="49" fontId="64" fillId="0" borderId="0" xfId="57" applyNumberFormat="1" applyFont="1" applyFill="1" applyBorder="1" applyAlignment="1">
      <alignment horizontal="center" vertical="top" wrapText="1"/>
      <protection/>
    </xf>
    <xf numFmtId="49" fontId="64" fillId="0" borderId="0" xfId="57" applyNumberFormat="1" applyFont="1" applyFill="1" applyBorder="1" applyAlignment="1">
      <alignment horizontal="justify" wrapText="1"/>
      <protection/>
    </xf>
    <xf numFmtId="4" fontId="63" fillId="0" borderId="0" xfId="57" applyNumberFormat="1" applyFont="1" applyFill="1" applyBorder="1" applyAlignment="1">
      <alignment horizontal="center" wrapText="1"/>
      <protection/>
    </xf>
    <xf numFmtId="2" fontId="63" fillId="0" borderId="0" xfId="57" applyNumberFormat="1" applyFont="1" applyFill="1" applyBorder="1" applyAlignment="1">
      <alignment horizontal="center" wrapText="1"/>
      <protection/>
    </xf>
    <xf numFmtId="4" fontId="64" fillId="0" borderId="0" xfId="57" applyNumberFormat="1" applyFont="1" applyFill="1" applyBorder="1" applyAlignment="1">
      <alignment horizontal="center" wrapText="1"/>
      <protection/>
    </xf>
    <xf numFmtId="49" fontId="63" fillId="0" borderId="0" xfId="57" applyNumberFormat="1" applyFont="1" applyFill="1" applyBorder="1" applyAlignment="1">
      <alignment horizontal="center" vertical="top" wrapText="1"/>
      <protection/>
    </xf>
    <xf numFmtId="49" fontId="63" fillId="0" borderId="0" xfId="57" applyNumberFormat="1" applyFont="1" applyFill="1" applyBorder="1" applyAlignment="1">
      <alignment horizontal="justify" wrapText="1"/>
      <protection/>
    </xf>
    <xf numFmtId="4" fontId="63" fillId="0" borderId="0" xfId="58" applyNumberFormat="1" applyFont="1" applyFill="1" applyBorder="1" applyAlignment="1">
      <alignment horizontal="center"/>
      <protection/>
    </xf>
    <xf numFmtId="4" fontId="63" fillId="0" borderId="0" xfId="57" applyNumberFormat="1" applyFont="1" applyFill="1" applyBorder="1" applyAlignment="1">
      <alignment horizontal="center"/>
      <protection/>
    </xf>
    <xf numFmtId="4" fontId="64" fillId="0" borderId="0" xfId="57" applyNumberFormat="1" applyFont="1" applyBorder="1" applyAlignment="1">
      <alignment horizontal="center"/>
      <protection/>
    </xf>
    <xf numFmtId="2" fontId="64" fillId="0" borderId="0" xfId="57" applyNumberFormat="1" applyFont="1" applyBorder="1" applyAlignment="1">
      <alignment horizontal="center" wrapText="1"/>
      <protection/>
    </xf>
    <xf numFmtId="0" fontId="63" fillId="0" borderId="0" xfId="0" applyFont="1" applyBorder="1" applyAlignment="1">
      <alignment horizontal="justify"/>
    </xf>
    <xf numFmtId="49" fontId="63" fillId="0" borderId="0" xfId="0" applyNumberFormat="1" applyFont="1" applyBorder="1" applyAlignment="1">
      <alignment horizontal="justify"/>
    </xf>
    <xf numFmtId="0" fontId="63" fillId="0" borderId="0" xfId="0" applyFont="1" applyBorder="1" applyAlignment="1">
      <alignment wrapText="1"/>
    </xf>
    <xf numFmtId="0" fontId="63" fillId="0" borderId="0" xfId="55" applyFont="1" applyBorder="1" applyAlignment="1">
      <alignment horizontal="justify" wrapText="1"/>
      <protection/>
    </xf>
    <xf numFmtId="173" fontId="63" fillId="0" borderId="0" xfId="55" applyNumberFormat="1" applyFont="1" applyBorder="1" applyAlignment="1">
      <alignment horizontal="right"/>
      <protection/>
    </xf>
    <xf numFmtId="4" fontId="63" fillId="0" borderId="0" xfId="55" applyNumberFormat="1" applyFont="1" applyBorder="1" applyAlignment="1">
      <alignment horizontal="right"/>
      <protection/>
    </xf>
    <xf numFmtId="49" fontId="64" fillId="0" borderId="0" xfId="57" applyNumberFormat="1" applyFont="1" applyAlignment="1">
      <alignment horizontal="justify" wrapText="1"/>
      <protection/>
    </xf>
    <xf numFmtId="4" fontId="63" fillId="0" borderId="0" xfId="57" applyNumberFormat="1" applyFont="1" applyAlignment="1">
      <alignment horizontal="center" wrapText="1"/>
      <protection/>
    </xf>
    <xf numFmtId="49" fontId="63" fillId="0" borderId="0" xfId="57" applyNumberFormat="1" applyFont="1" applyAlignment="1">
      <alignment horizontal="center" wrapText="1"/>
      <protection/>
    </xf>
    <xf numFmtId="0" fontId="64" fillId="0" borderId="0" xfId="0" applyFont="1" applyBorder="1" applyAlignment="1">
      <alignment horizontal="justify" vertical="top"/>
    </xf>
    <xf numFmtId="0" fontId="63" fillId="0" borderId="0" xfId="0" applyFont="1" applyAlignment="1">
      <alignment horizontal="justify"/>
    </xf>
    <xf numFmtId="4" fontId="63" fillId="0" borderId="0" xfId="55" applyNumberFormat="1" applyFont="1" applyFill="1" applyBorder="1" applyAlignment="1" applyProtection="1">
      <alignment horizontal="right"/>
      <protection/>
    </xf>
    <xf numFmtId="4" fontId="63" fillId="0" borderId="0" xfId="55" applyNumberFormat="1" applyFont="1" applyFill="1" applyBorder="1" applyAlignment="1" applyProtection="1">
      <alignment horizontal="right" vertical="center"/>
      <protection/>
    </xf>
    <xf numFmtId="49" fontId="63" fillId="0" borderId="0" xfId="55" applyNumberFormat="1" applyFont="1" applyAlignment="1">
      <alignment horizontal="center"/>
      <protection/>
    </xf>
    <xf numFmtId="49" fontId="63" fillId="0" borderId="0" xfId="55" applyNumberFormat="1" applyFont="1" applyAlignment="1">
      <alignment horizontal="justify"/>
      <protection/>
    </xf>
    <xf numFmtId="4" fontId="63" fillId="0" borderId="0" xfId="55" applyNumberFormat="1" applyFont="1" applyAlignment="1">
      <alignment horizontal="center"/>
      <protection/>
    </xf>
    <xf numFmtId="49" fontId="5" fillId="0" borderId="0" xfId="57" applyNumberFormat="1" applyFont="1" applyBorder="1" applyAlignment="1">
      <alignment horizontal="justify" vertical="top"/>
      <protection/>
    </xf>
    <xf numFmtId="173" fontId="5" fillId="0" borderId="0" xfId="58" applyNumberFormat="1" applyFont="1" applyBorder="1" applyAlignment="1">
      <alignment horizontal="right"/>
      <protection/>
    </xf>
    <xf numFmtId="4" fontId="5" fillId="0" borderId="0" xfId="58" applyNumberFormat="1" applyFont="1" applyBorder="1" applyAlignment="1">
      <alignment horizontal="right"/>
      <protection/>
    </xf>
    <xf numFmtId="0" fontId="5" fillId="0" borderId="0" xfId="58" applyFont="1" applyBorder="1" applyAlignment="1">
      <alignment horizontal="justify" vertical="top" wrapText="1"/>
      <protection/>
    </xf>
    <xf numFmtId="49" fontId="4" fillId="0" borderId="11" xfId="57" applyNumberFormat="1" applyFont="1" applyBorder="1" applyAlignment="1">
      <alignment horizontal="justify"/>
      <protection/>
    </xf>
    <xf numFmtId="4" fontId="5" fillId="0" borderId="11" xfId="57" applyNumberFormat="1" applyFont="1" applyBorder="1" applyAlignment="1">
      <alignment horizontal="center"/>
      <protection/>
    </xf>
    <xf numFmtId="49" fontId="5" fillId="0" borderId="0" xfId="0" applyNumberFormat="1" applyFont="1" applyAlignment="1">
      <alignment horizontal="center"/>
    </xf>
    <xf numFmtId="49" fontId="5" fillId="0" borderId="0" xfId="0" applyNumberFormat="1" applyFont="1" applyAlignment="1">
      <alignment horizontal="justify"/>
    </xf>
    <xf numFmtId="49" fontId="5" fillId="0" borderId="0" xfId="0" applyNumberFormat="1" applyFont="1" applyAlignment="1">
      <alignment horizontal="justify" vertical="top"/>
    </xf>
    <xf numFmtId="4" fontId="5" fillId="0" borderId="0" xfId="0" applyNumberFormat="1" applyFont="1" applyAlignment="1">
      <alignment horizontal="center"/>
    </xf>
    <xf numFmtId="49" fontId="5" fillId="0" borderId="0" xfId="0" applyNumberFormat="1" applyFont="1" applyAlignment="1">
      <alignment horizontal="justify" vertical="top" wrapText="1"/>
    </xf>
    <xf numFmtId="49" fontId="5" fillId="0" borderId="12" xfId="0" applyNumberFormat="1" applyFont="1" applyBorder="1" applyAlignment="1">
      <alignment horizontal="center"/>
    </xf>
    <xf numFmtId="49" fontId="5" fillId="0" borderId="12" xfId="0" applyNumberFormat="1" applyFont="1" applyBorder="1" applyAlignment="1">
      <alignment horizontal="justify"/>
    </xf>
    <xf numFmtId="4" fontId="5" fillId="0" borderId="12" xfId="0" applyNumberFormat="1" applyFont="1" applyBorder="1" applyAlignment="1">
      <alignment horizontal="center"/>
    </xf>
    <xf numFmtId="49" fontId="4" fillId="0" borderId="0" xfId="57" applyNumberFormat="1" applyFont="1" applyBorder="1" applyAlignment="1">
      <alignment horizontal="justify"/>
      <protection/>
    </xf>
    <xf numFmtId="49" fontId="5" fillId="0" borderId="0" xfId="0" applyNumberFormat="1" applyFont="1" applyBorder="1" applyAlignment="1">
      <alignment horizontal="center"/>
    </xf>
    <xf numFmtId="4" fontId="4" fillId="0" borderId="0" xfId="0" applyNumberFormat="1" applyFont="1" applyBorder="1" applyAlignment="1">
      <alignment horizontal="right" vertical="center"/>
    </xf>
    <xf numFmtId="4" fontId="4" fillId="34" borderId="0" xfId="0" applyNumberFormat="1" applyFont="1" applyFill="1" applyAlignment="1">
      <alignment horizontal="center"/>
    </xf>
    <xf numFmtId="0" fontId="4" fillId="0" borderId="0" xfId="0" applyFont="1" applyBorder="1" applyAlignment="1">
      <alignment vertical="top"/>
    </xf>
    <xf numFmtId="0" fontId="5" fillId="0" borderId="0" xfId="0" applyFont="1" applyBorder="1" applyAlignment="1">
      <alignment/>
    </xf>
    <xf numFmtId="0" fontId="5" fillId="0" borderId="12" xfId="0" applyFont="1" applyBorder="1" applyAlignment="1">
      <alignment/>
    </xf>
    <xf numFmtId="0" fontId="4" fillId="0" borderId="12" xfId="0" applyFont="1" applyBorder="1" applyAlignment="1">
      <alignment horizontal="center"/>
    </xf>
    <xf numFmtId="0" fontId="5" fillId="0" borderId="12" xfId="0" applyFont="1" applyBorder="1" applyAlignment="1">
      <alignment horizontal="center"/>
    </xf>
    <xf numFmtId="0" fontId="5" fillId="0" borderId="12" xfId="0" applyFont="1" applyBorder="1" applyAlignment="1">
      <alignment horizontal="right"/>
    </xf>
    <xf numFmtId="4" fontId="4" fillId="0" borderId="0" xfId="0" applyNumberFormat="1" applyFont="1" applyBorder="1" applyAlignment="1">
      <alignment horizontal="right"/>
    </xf>
    <xf numFmtId="0" fontId="4" fillId="0" borderId="0" xfId="0" applyFont="1" applyBorder="1" applyAlignment="1">
      <alignment/>
    </xf>
    <xf numFmtId="0" fontId="4" fillId="0" borderId="0" xfId="0" applyFont="1" applyBorder="1" applyAlignment="1">
      <alignment horizontal="left"/>
    </xf>
    <xf numFmtId="0" fontId="5" fillId="0" borderId="0" xfId="0" applyFont="1" applyBorder="1" applyAlignment="1">
      <alignment vertical="center"/>
    </xf>
    <xf numFmtId="0" fontId="5" fillId="0" borderId="0" xfId="0" applyFont="1" applyBorder="1" applyAlignment="1">
      <alignment horizontal="left" vertical="center"/>
    </xf>
    <xf numFmtId="4" fontId="5" fillId="0" borderId="0" xfId="0" applyNumberFormat="1" applyFont="1" applyBorder="1" applyAlignment="1">
      <alignment horizontal="right" vertical="center"/>
    </xf>
    <xf numFmtId="3" fontId="5" fillId="0" borderId="0" xfId="0" applyNumberFormat="1" applyFont="1" applyBorder="1" applyAlignment="1">
      <alignment horizontal="right"/>
    </xf>
    <xf numFmtId="0" fontId="5" fillId="0" borderId="12" xfId="0" applyFont="1" applyBorder="1" applyAlignment="1">
      <alignment vertical="top" wrapText="1"/>
    </xf>
    <xf numFmtId="0" fontId="5" fillId="0" borderId="0" xfId="0" applyFont="1" applyBorder="1" applyAlignment="1">
      <alignment vertical="top"/>
    </xf>
    <xf numFmtId="4" fontId="4" fillId="0" borderId="0" xfId="0" applyNumberFormat="1" applyFont="1" applyBorder="1" applyAlignment="1">
      <alignment vertical="center"/>
    </xf>
    <xf numFmtId="0" fontId="5" fillId="0" borderId="0" xfId="0" applyFont="1" applyBorder="1" applyAlignment="1">
      <alignment horizontal="left"/>
    </xf>
    <xf numFmtId="0" fontId="5" fillId="0" borderId="0" xfId="0" applyFont="1" applyAlignment="1">
      <alignment horizontal="center"/>
    </xf>
    <xf numFmtId="0" fontId="5" fillId="0" borderId="0" xfId="0" applyFont="1" applyBorder="1" applyAlignment="1">
      <alignment horizontal="center" wrapText="1"/>
    </xf>
    <xf numFmtId="0" fontId="5" fillId="0" borderId="0" xfId="0" applyFont="1" applyBorder="1" applyAlignment="1">
      <alignment horizontal="left" wrapText="1"/>
    </xf>
    <xf numFmtId="0" fontId="5" fillId="0" borderId="11" xfId="0" applyFont="1" applyBorder="1" applyAlignment="1">
      <alignment vertical="top"/>
    </xf>
    <xf numFmtId="0" fontId="4" fillId="0" borderId="0" xfId="0" applyFont="1" applyBorder="1" applyAlignment="1">
      <alignment vertical="center"/>
    </xf>
    <xf numFmtId="0" fontId="5" fillId="0" borderId="0" xfId="0" applyFont="1" applyAlignment="1">
      <alignment horizontal="justify"/>
    </xf>
    <xf numFmtId="0" fontId="5" fillId="0" borderId="0" xfId="0" applyFont="1" applyAlignment="1">
      <alignment horizontal="right"/>
    </xf>
    <xf numFmtId="4" fontId="5" fillId="0" borderId="12" xfId="0" applyNumberFormat="1" applyFont="1" applyBorder="1" applyAlignment="1">
      <alignment horizontal="right" vertical="center"/>
    </xf>
    <xf numFmtId="4" fontId="4" fillId="0" borderId="0" xfId="0" applyNumberFormat="1" applyFont="1" applyBorder="1" applyAlignment="1">
      <alignment/>
    </xf>
    <xf numFmtId="0" fontId="5" fillId="0" borderId="0" xfId="0" applyFont="1" applyBorder="1" applyAlignment="1">
      <alignment horizontal="left" vertical="center" wrapText="1"/>
    </xf>
    <xf numFmtId="0" fontId="5" fillId="0" borderId="12" xfId="0" applyFont="1" applyBorder="1" applyAlignment="1">
      <alignment horizontal="center" vertical="top"/>
    </xf>
    <xf numFmtId="0" fontId="5" fillId="0" borderId="12" xfId="0" applyFont="1" applyBorder="1" applyAlignment="1">
      <alignment horizontal="right" vertical="top"/>
    </xf>
    <xf numFmtId="4" fontId="5" fillId="0" borderId="12" xfId="0" applyNumberFormat="1" applyFont="1" applyBorder="1" applyAlignment="1">
      <alignment horizontal="right" vertical="top"/>
    </xf>
    <xf numFmtId="4" fontId="5" fillId="0" borderId="0" xfId="0" applyNumberFormat="1" applyFont="1" applyBorder="1" applyAlignment="1">
      <alignment horizontal="right" vertical="top"/>
    </xf>
    <xf numFmtId="0" fontId="5" fillId="0" borderId="0" xfId="0" applyFont="1" applyBorder="1" applyAlignment="1">
      <alignment horizontal="center" vertical="top"/>
    </xf>
    <xf numFmtId="0" fontId="5" fillId="0" borderId="0" xfId="0" applyFont="1" applyBorder="1" applyAlignment="1">
      <alignment horizontal="right" vertical="top"/>
    </xf>
    <xf numFmtId="0" fontId="69" fillId="0" borderId="0" xfId="0" applyFont="1" applyBorder="1" applyAlignment="1">
      <alignment horizontal="center" vertical="top"/>
    </xf>
    <xf numFmtId="0" fontId="5" fillId="0" borderId="0" xfId="58" applyFont="1" applyBorder="1">
      <alignment/>
      <protection/>
    </xf>
    <xf numFmtId="0" fontId="4" fillId="0" borderId="12" xfId="0" applyFont="1" applyBorder="1" applyAlignment="1">
      <alignment/>
    </xf>
    <xf numFmtId="0" fontId="4" fillId="0" borderId="12" xfId="0" applyFont="1" applyBorder="1" applyAlignment="1">
      <alignment horizontal="left"/>
    </xf>
    <xf numFmtId="4" fontId="4" fillId="0" borderId="12" xfId="0" applyNumberFormat="1" applyFont="1" applyBorder="1" applyAlignment="1">
      <alignment/>
    </xf>
    <xf numFmtId="4" fontId="4" fillId="34" borderId="0" xfId="0" applyNumberFormat="1" applyFont="1" applyFill="1" applyBorder="1" applyAlignment="1">
      <alignment wrapText="1"/>
    </xf>
    <xf numFmtId="0" fontId="4" fillId="0" borderId="0" xfId="66" applyFont="1" applyBorder="1" applyAlignment="1" applyProtection="1">
      <alignment vertical="top"/>
      <protection/>
    </xf>
    <xf numFmtId="2" fontId="4" fillId="0" borderId="0" xfId="66" applyNumberFormat="1" applyFont="1" applyBorder="1" applyAlignment="1" applyProtection="1">
      <alignment vertical="top"/>
      <protection/>
    </xf>
    <xf numFmtId="2" fontId="5" fillId="0" borderId="0" xfId="56" applyNumberFormat="1" applyFont="1" applyAlignment="1" applyProtection="1">
      <alignment horizontal="justify" vertical="top" wrapText="1"/>
      <protection/>
    </xf>
    <xf numFmtId="49" fontId="5" fillId="0" borderId="0" xfId="66" applyNumberFormat="1" applyFont="1" applyFill="1" applyBorder="1" applyAlignment="1" applyProtection="1">
      <alignment vertical="top"/>
      <protection/>
    </xf>
    <xf numFmtId="2" fontId="5" fillId="0" borderId="12" xfId="56" applyNumberFormat="1" applyFont="1" applyFill="1" applyBorder="1" applyAlignment="1" applyProtection="1">
      <alignment horizontal="left" vertical="top" wrapText="1"/>
      <protection/>
    </xf>
    <xf numFmtId="2" fontId="5" fillId="0" borderId="12" xfId="56" applyNumberFormat="1" applyFont="1" applyBorder="1" applyAlignment="1" applyProtection="1">
      <alignment horizontal="right" vertical="center" wrapText="1"/>
      <protection/>
    </xf>
    <xf numFmtId="49" fontId="5" fillId="0" borderId="12" xfId="66" applyNumberFormat="1" applyFont="1" applyFill="1" applyBorder="1" applyAlignment="1" applyProtection="1">
      <alignment vertical="top"/>
      <protection/>
    </xf>
    <xf numFmtId="4" fontId="5" fillId="0" borderId="12" xfId="55" applyNumberFormat="1" applyFont="1" applyBorder="1" applyAlignment="1" applyProtection="1">
      <alignment horizontal="right" vertical="center"/>
      <protection locked="0"/>
    </xf>
    <xf numFmtId="4" fontId="5" fillId="0" borderId="12" xfId="55" applyNumberFormat="1" applyFont="1" applyFill="1" applyBorder="1" applyAlignment="1" applyProtection="1">
      <alignment horizontal="right" vertical="center"/>
      <protection/>
    </xf>
    <xf numFmtId="4" fontId="5" fillId="0" borderId="0" xfId="55" applyNumberFormat="1" applyFont="1" applyBorder="1" applyAlignment="1" applyProtection="1">
      <alignment horizontal="right" vertical="center"/>
      <protection locked="0"/>
    </xf>
    <xf numFmtId="4" fontId="4" fillId="0" borderId="0" xfId="55" applyNumberFormat="1" applyFont="1" applyFill="1" applyBorder="1" applyAlignment="1" applyProtection="1">
      <alignment horizontal="right" vertical="center"/>
      <protection/>
    </xf>
    <xf numFmtId="0" fontId="5" fillId="0" borderId="0" xfId="55" applyFont="1" applyBorder="1" applyAlignment="1" applyProtection="1">
      <alignment horizontal="right" vertical="center"/>
      <protection/>
    </xf>
    <xf numFmtId="4" fontId="5" fillId="0" borderId="0" xfId="55" applyNumberFormat="1" applyFont="1" applyBorder="1" applyAlignment="1" applyProtection="1">
      <alignment horizontal="right" vertical="center"/>
      <protection/>
    </xf>
    <xf numFmtId="2" fontId="5" fillId="0" borderId="0" xfId="66" applyNumberFormat="1" applyFont="1" applyBorder="1" applyAlignment="1" applyProtection="1">
      <alignment vertical="top" wrapText="1"/>
      <protection/>
    </xf>
    <xf numFmtId="0" fontId="5" fillId="0" borderId="0" xfId="66" applyFont="1" applyAlignment="1" applyProtection="1">
      <alignment horizontal="right" vertical="center"/>
      <protection/>
    </xf>
    <xf numFmtId="4" fontId="5" fillId="0" borderId="0" xfId="66" applyNumberFormat="1" applyFont="1" applyAlignment="1" applyProtection="1">
      <alignment horizontal="right" vertical="center"/>
      <protection/>
    </xf>
    <xf numFmtId="4" fontId="5" fillId="0" borderId="0" xfId="55" applyNumberFormat="1" applyFont="1" applyFill="1" applyBorder="1" applyAlignment="1" applyProtection="1">
      <alignment horizontal="right" vertical="center"/>
      <protection/>
    </xf>
    <xf numFmtId="0" fontId="5" fillId="0" borderId="0" xfId="66" applyFont="1" applyAlignment="1" applyProtection="1">
      <alignment vertical="top"/>
      <protection/>
    </xf>
    <xf numFmtId="2" fontId="4" fillId="0" borderId="0" xfId="66" applyNumberFormat="1" applyFont="1" applyAlignment="1" applyProtection="1">
      <alignment horizontal="justify" vertical="top" wrapText="1"/>
      <protection/>
    </xf>
    <xf numFmtId="2" fontId="5" fillId="0" borderId="0" xfId="56" applyNumberFormat="1" applyFont="1" applyAlignment="1" applyProtection="1">
      <alignment horizontal="right" vertical="center" wrapText="1"/>
      <protection/>
    </xf>
    <xf numFmtId="0" fontId="5" fillId="0" borderId="12" xfId="66" applyFont="1" applyBorder="1" applyAlignment="1" applyProtection="1">
      <alignment vertical="top"/>
      <protection/>
    </xf>
    <xf numFmtId="2" fontId="5" fillId="0" borderId="12" xfId="66" applyNumberFormat="1" applyFont="1" applyBorder="1" applyAlignment="1" applyProtection="1">
      <alignment vertical="top" wrapText="1"/>
      <protection/>
    </xf>
    <xf numFmtId="0" fontId="5" fillId="0" borderId="12" xfId="66" applyFont="1" applyBorder="1" applyAlignment="1" applyProtection="1">
      <alignment horizontal="right" vertical="center"/>
      <protection/>
    </xf>
    <xf numFmtId="4" fontId="5" fillId="0" borderId="12" xfId="66" applyNumberFormat="1" applyFont="1" applyBorder="1" applyAlignment="1" applyProtection="1">
      <alignment horizontal="right" vertical="center"/>
      <protection/>
    </xf>
    <xf numFmtId="2" fontId="5" fillId="0" borderId="0" xfId="56" applyNumberFormat="1" applyFont="1" applyAlignment="1" applyProtection="1">
      <alignment vertical="top" wrapText="1"/>
      <protection/>
    </xf>
    <xf numFmtId="0" fontId="4" fillId="0" borderId="0" xfId="66" applyFont="1" applyBorder="1" applyAlignment="1" applyProtection="1">
      <alignment horizontal="right" vertical="center"/>
      <protection/>
    </xf>
    <xf numFmtId="4" fontId="5" fillId="0" borderId="0" xfId="66" applyNumberFormat="1" applyFont="1" applyBorder="1" applyAlignment="1" applyProtection="1">
      <alignment horizontal="right" vertical="center"/>
      <protection/>
    </xf>
    <xf numFmtId="2" fontId="5" fillId="0" borderId="0" xfId="56" applyNumberFormat="1" applyFont="1" applyAlignment="1" applyProtection="1">
      <alignment horizontal="justify" vertical="top" wrapText="1"/>
      <protection/>
    </xf>
    <xf numFmtId="4" fontId="4" fillId="34" borderId="0" xfId="55" applyNumberFormat="1" applyFont="1" applyFill="1" applyBorder="1" applyAlignment="1">
      <alignment wrapText="1"/>
      <protection/>
    </xf>
    <xf numFmtId="0" fontId="4" fillId="0" borderId="0" xfId="58" applyFont="1" applyFill="1" applyBorder="1" applyAlignment="1">
      <alignment vertical="top" wrapText="1"/>
      <protection/>
    </xf>
    <xf numFmtId="0" fontId="5" fillId="0" borderId="0" xfId="58" applyFont="1" applyBorder="1" applyAlignment="1">
      <alignment vertical="top" wrapText="1"/>
      <protection/>
    </xf>
    <xf numFmtId="0" fontId="5" fillId="0" borderId="0" xfId="58" applyFont="1" applyBorder="1" applyAlignment="1">
      <alignment horizontal="justify"/>
      <protection/>
    </xf>
    <xf numFmtId="173" fontId="5" fillId="0" borderId="0" xfId="58" applyNumberFormat="1" applyFont="1" applyBorder="1" applyAlignment="1">
      <alignment horizontal="right" vertical="center"/>
      <protection/>
    </xf>
    <xf numFmtId="4" fontId="5" fillId="0" borderId="0" xfId="58" applyNumberFormat="1" applyFont="1" applyBorder="1" applyAlignment="1">
      <alignment horizontal="right" vertical="center"/>
      <protection/>
    </xf>
    <xf numFmtId="16" fontId="5" fillId="0" borderId="0" xfId="58" applyNumberFormat="1" applyFont="1" applyBorder="1" applyAlignment="1">
      <alignment vertical="top" wrapText="1"/>
      <protection/>
    </xf>
    <xf numFmtId="0" fontId="5" fillId="0" borderId="0" xfId="58" applyFont="1" applyBorder="1" applyAlignment="1">
      <alignment horizontal="justify" vertical="top"/>
      <protection/>
    </xf>
    <xf numFmtId="0" fontId="5" fillId="0" borderId="0" xfId="58" applyFont="1" applyBorder="1" applyAlignment="1">
      <alignment horizontal="left" vertical="top" wrapText="1"/>
      <protection/>
    </xf>
    <xf numFmtId="2" fontId="5" fillId="0" borderId="0" xfId="57" applyNumberFormat="1" applyFont="1" applyBorder="1" applyAlignment="1">
      <alignment horizontal="center" vertical="center" wrapText="1"/>
      <protection/>
    </xf>
    <xf numFmtId="4" fontId="5" fillId="0" borderId="0" xfId="57" applyNumberFormat="1" applyFont="1" applyBorder="1" applyAlignment="1">
      <alignment horizontal="center" vertical="center" wrapText="1"/>
      <protection/>
    </xf>
    <xf numFmtId="0" fontId="5" fillId="0" borderId="12" xfId="58" applyFont="1" applyBorder="1" applyAlignment="1">
      <alignment horizontal="center"/>
      <protection/>
    </xf>
    <xf numFmtId="173" fontId="5" fillId="0" borderId="12" xfId="58" applyNumberFormat="1" applyFont="1" applyBorder="1" applyAlignment="1">
      <alignment horizontal="right" vertical="center"/>
      <protection/>
    </xf>
    <xf numFmtId="0" fontId="4" fillId="0" borderId="11" xfId="58" applyFont="1" applyFill="1" applyBorder="1" applyAlignment="1">
      <alignment vertical="top" wrapText="1"/>
      <protection/>
    </xf>
    <xf numFmtId="49" fontId="4" fillId="0" borderId="11" xfId="57" applyNumberFormat="1" applyFont="1" applyFill="1" applyBorder="1" applyAlignment="1">
      <alignment horizontal="left" vertical="top" wrapText="1"/>
      <protection/>
    </xf>
    <xf numFmtId="4" fontId="5" fillId="0" borderId="0" xfId="57" applyNumberFormat="1" applyFont="1" applyFill="1" applyBorder="1" applyAlignment="1">
      <alignment horizontal="center" wrapText="1"/>
      <protection/>
    </xf>
    <xf numFmtId="2" fontId="5" fillId="0" borderId="0" xfId="57" applyNumberFormat="1" applyFont="1" applyFill="1" applyBorder="1" applyAlignment="1">
      <alignment horizontal="center" vertical="center" wrapText="1"/>
      <protection/>
    </xf>
    <xf numFmtId="4" fontId="4" fillId="0" borderId="11" xfId="58" applyNumberFormat="1" applyFont="1" applyFill="1" applyBorder="1" applyAlignment="1">
      <alignment horizontal="right" vertical="center"/>
      <protection/>
    </xf>
    <xf numFmtId="49" fontId="5" fillId="0" borderId="0" xfId="57" applyNumberFormat="1" applyFont="1" applyBorder="1" applyAlignment="1">
      <alignment horizontal="center" vertical="justify" wrapText="1"/>
      <protection/>
    </xf>
    <xf numFmtId="0" fontId="5" fillId="0" borderId="0" xfId="58" applyFont="1" applyBorder="1" applyAlignment="1">
      <alignment wrapText="1"/>
      <protection/>
    </xf>
    <xf numFmtId="2" fontId="5" fillId="0" borderId="12" xfId="57" applyNumberFormat="1" applyFont="1" applyBorder="1" applyAlignment="1">
      <alignment horizontal="right" vertical="center" wrapText="1"/>
      <protection/>
    </xf>
    <xf numFmtId="49" fontId="4" fillId="0" borderId="11" xfId="57" applyNumberFormat="1" applyFont="1" applyFill="1" applyBorder="1" applyAlignment="1">
      <alignment horizontal="justify" wrapText="1"/>
      <protection/>
    </xf>
    <xf numFmtId="4" fontId="5" fillId="0" borderId="11" xfId="57" applyNumberFormat="1" applyFont="1" applyFill="1" applyBorder="1" applyAlignment="1">
      <alignment horizontal="center" wrapText="1"/>
      <protection/>
    </xf>
    <xf numFmtId="2" fontId="5" fillId="0" borderId="0" xfId="57" applyNumberFormat="1" applyFont="1" applyBorder="1" applyAlignment="1">
      <alignment horizontal="right" vertical="center" wrapText="1"/>
      <protection/>
    </xf>
    <xf numFmtId="4" fontId="5" fillId="0" borderId="0" xfId="57" applyNumberFormat="1" applyFont="1" applyBorder="1" applyAlignment="1">
      <alignment horizontal="center" vertical="center"/>
      <protection/>
    </xf>
    <xf numFmtId="49" fontId="4" fillId="0" borderId="0" xfId="57" applyNumberFormat="1" applyFont="1" applyFill="1" applyBorder="1" applyAlignment="1">
      <alignment horizontal="left" vertical="top" wrapText="1"/>
      <protection/>
    </xf>
    <xf numFmtId="49" fontId="4" fillId="0" borderId="0" xfId="57" applyNumberFormat="1" applyFont="1" applyFill="1" applyBorder="1" applyAlignment="1">
      <alignment horizontal="justify" wrapText="1"/>
      <protection/>
    </xf>
    <xf numFmtId="2" fontId="5" fillId="0" borderId="0" xfId="57" applyNumberFormat="1" applyFont="1" applyFill="1" applyBorder="1" applyAlignment="1">
      <alignment horizontal="center" wrapText="1"/>
      <protection/>
    </xf>
    <xf numFmtId="4" fontId="5" fillId="0" borderId="0" xfId="57" applyNumberFormat="1" applyFont="1" applyFill="1" applyBorder="1" applyAlignment="1">
      <alignment horizontal="center"/>
      <protection/>
    </xf>
    <xf numFmtId="49" fontId="4" fillId="0" borderId="11" xfId="57" applyNumberFormat="1" applyFont="1" applyFill="1" applyBorder="1" applyAlignment="1">
      <alignment horizontal="justify" vertical="top" wrapText="1"/>
      <protection/>
    </xf>
    <xf numFmtId="2" fontId="5" fillId="0" borderId="11" xfId="57" applyNumberFormat="1" applyFont="1" applyFill="1" applyBorder="1" applyAlignment="1">
      <alignment horizontal="center" wrapText="1"/>
      <protection/>
    </xf>
    <xf numFmtId="49" fontId="4" fillId="0" borderId="0" xfId="57" applyNumberFormat="1" applyFont="1" applyFill="1" applyBorder="1" applyAlignment="1">
      <alignment horizontal="justify"/>
      <protection/>
    </xf>
    <xf numFmtId="49" fontId="5" fillId="0" borderId="0" xfId="57" applyNumberFormat="1" applyFont="1" applyBorder="1" applyAlignment="1">
      <alignment horizontal="center" vertical="justify"/>
      <protection/>
    </xf>
    <xf numFmtId="49" fontId="4" fillId="0" borderId="11" xfId="57" applyNumberFormat="1" applyFont="1" applyFill="1" applyBorder="1" applyAlignment="1">
      <alignment horizontal="justify"/>
      <protection/>
    </xf>
    <xf numFmtId="4" fontId="5" fillId="0" borderId="11" xfId="57" applyNumberFormat="1" applyFont="1" applyFill="1" applyBorder="1" applyAlignment="1">
      <alignment horizontal="center"/>
      <protection/>
    </xf>
    <xf numFmtId="49" fontId="4" fillId="35" borderId="11" xfId="58" applyNumberFormat="1" applyFont="1" applyFill="1" applyBorder="1" applyAlignment="1">
      <alignment horizontal="left" vertical="top"/>
      <protection/>
    </xf>
    <xf numFmtId="0" fontId="4" fillId="36" borderId="13" xfId="58" applyFont="1" applyFill="1" applyBorder="1" applyAlignment="1">
      <alignment horizontal="justify" vertical="center" wrapText="1"/>
      <protection/>
    </xf>
    <xf numFmtId="0" fontId="5" fillId="37" borderId="13" xfId="58" applyFont="1" applyFill="1" applyBorder="1" applyAlignment="1">
      <alignment horizontal="center"/>
      <protection/>
    </xf>
    <xf numFmtId="3" fontId="4" fillId="37" borderId="13" xfId="58" applyNumberFormat="1" applyFont="1" applyFill="1" applyBorder="1" applyAlignment="1">
      <alignment horizontal="right"/>
      <protection/>
    </xf>
    <xf numFmtId="4" fontId="4" fillId="37" borderId="13" xfId="58" applyNumberFormat="1" applyFont="1" applyFill="1" applyBorder="1">
      <alignment/>
      <protection/>
    </xf>
    <xf numFmtId="4" fontId="5" fillId="0" borderId="0" xfId="58" applyNumberFormat="1" applyFont="1" applyBorder="1" applyAlignment="1" applyProtection="1">
      <alignment horizontal="right" vertical="center"/>
      <protection locked="0"/>
    </xf>
    <xf numFmtId="4" fontId="5" fillId="0" borderId="0" xfId="58" applyNumberFormat="1" applyFont="1" applyBorder="1" applyAlignment="1" applyProtection="1">
      <alignment horizontal="right"/>
      <protection locked="0"/>
    </xf>
    <xf numFmtId="49" fontId="5" fillId="0" borderId="0" xfId="56" applyNumberFormat="1" applyFont="1" applyFill="1" applyBorder="1" applyAlignment="1">
      <alignment horizontal="justify" vertical="center" wrapText="1"/>
      <protection/>
    </xf>
    <xf numFmtId="4" fontId="5" fillId="0" borderId="0" xfId="56" applyNumberFormat="1" applyFont="1" applyFill="1" applyBorder="1" applyAlignment="1">
      <alignment horizontal="right"/>
      <protection/>
    </xf>
    <xf numFmtId="49" fontId="4" fillId="0" borderId="0" xfId="56" applyNumberFormat="1" applyFont="1" applyFill="1" applyBorder="1" applyAlignment="1">
      <alignment horizontal="left" vertical="top" wrapText="1"/>
      <protection/>
    </xf>
    <xf numFmtId="49" fontId="4" fillId="0" borderId="0" xfId="56" applyNumberFormat="1" applyFont="1" applyFill="1" applyBorder="1" applyAlignment="1">
      <alignment horizontal="justify" vertical="top" wrapText="1"/>
      <protection/>
    </xf>
    <xf numFmtId="0" fontId="4" fillId="0" borderId="0" xfId="56" applyFont="1" applyFill="1" applyBorder="1" applyAlignment="1">
      <alignment horizontal="center"/>
      <protection/>
    </xf>
    <xf numFmtId="4" fontId="4" fillId="0" borderId="0" xfId="34" applyNumberFormat="1" applyFont="1" applyFill="1" applyBorder="1" applyAlignment="1" applyProtection="1">
      <alignment horizontal="right"/>
      <protection/>
    </xf>
    <xf numFmtId="4" fontId="4" fillId="0" borderId="0" xfId="56" applyNumberFormat="1" applyFont="1" applyFill="1" applyAlignment="1">
      <alignment horizontal="right" vertical="top"/>
      <protection/>
    </xf>
    <xf numFmtId="184" fontId="5" fillId="0" borderId="0" xfId="56" applyNumberFormat="1" applyFont="1" applyBorder="1" applyAlignment="1">
      <alignment horizontal="justify" vertical="top" wrapText="1"/>
      <protection/>
    </xf>
    <xf numFmtId="4" fontId="5" fillId="0" borderId="0" xfId="56" applyNumberFormat="1" applyFont="1" applyFill="1" applyAlignment="1">
      <alignment horizontal="right" vertical="top"/>
      <protection/>
    </xf>
    <xf numFmtId="49" fontId="5" fillId="0" borderId="0" xfId="56" applyNumberFormat="1" applyFont="1" applyFill="1" applyAlignment="1">
      <alignment horizontal="justify" vertical="top" wrapText="1"/>
      <protection/>
    </xf>
    <xf numFmtId="4" fontId="5" fillId="0" borderId="0" xfId="60" applyNumberFormat="1" applyFont="1" applyFill="1" applyBorder="1" applyAlignment="1" applyProtection="1">
      <alignment horizontal="right"/>
      <protection/>
    </xf>
    <xf numFmtId="49" fontId="5" fillId="0" borderId="0" xfId="56" applyNumberFormat="1" applyFont="1" applyFill="1" applyBorder="1" applyAlignment="1">
      <alignment horizontal="center" vertical="top" wrapText="1"/>
      <protection/>
    </xf>
    <xf numFmtId="4" fontId="5" fillId="0" borderId="0" xfId="56" applyNumberFormat="1" applyFont="1" applyFill="1" applyAlignment="1">
      <alignment horizontal="right"/>
      <protection/>
    </xf>
    <xf numFmtId="4" fontId="5" fillId="0" borderId="0" xfId="55" applyNumberFormat="1" applyFont="1" applyBorder="1" applyAlignment="1" applyProtection="1">
      <alignment horizontal="right"/>
      <protection locked="0"/>
    </xf>
    <xf numFmtId="184" fontId="4" fillId="0" borderId="0" xfId="56" applyNumberFormat="1" applyFont="1" applyBorder="1" applyAlignment="1">
      <alignment horizontal="justify" vertical="top" wrapText="1"/>
      <protection/>
    </xf>
    <xf numFmtId="184" fontId="5" fillId="0" borderId="0" xfId="56" applyNumberFormat="1" applyFont="1" applyBorder="1" applyAlignment="1">
      <alignment horizontal="justify" vertical="center" wrapText="1"/>
      <protection/>
    </xf>
    <xf numFmtId="0" fontId="5" fillId="0" borderId="0" xfId="0" applyFont="1" applyBorder="1" applyAlignment="1">
      <alignment horizontal="center" vertical="center"/>
    </xf>
    <xf numFmtId="49" fontId="5" fillId="0" borderId="0" xfId="56" applyNumberFormat="1" applyFont="1" applyFill="1" applyBorder="1" applyAlignment="1">
      <alignment horizontal="justify" vertical="top" wrapText="1"/>
      <protection/>
    </xf>
    <xf numFmtId="49" fontId="4" fillId="34" borderId="12" xfId="56" applyNumberFormat="1" applyFont="1" applyFill="1" applyBorder="1" applyAlignment="1">
      <alignment horizontal="justify" vertical="top"/>
      <protection/>
    </xf>
    <xf numFmtId="0" fontId="5" fillId="34" borderId="12" xfId="56" applyFont="1" applyFill="1" applyBorder="1" applyAlignment="1">
      <alignment horizontal="center"/>
      <protection/>
    </xf>
    <xf numFmtId="4" fontId="5" fillId="34" borderId="12" xfId="34" applyNumberFormat="1" applyFont="1" applyFill="1" applyBorder="1" applyAlignment="1" applyProtection="1">
      <alignment horizontal="right"/>
      <protection/>
    </xf>
    <xf numFmtId="4" fontId="4" fillId="34" borderId="12" xfId="56" applyNumberFormat="1" applyFont="1" applyFill="1" applyBorder="1" applyAlignment="1" applyProtection="1">
      <alignment horizontal="right"/>
      <protection/>
    </xf>
    <xf numFmtId="4" fontId="4" fillId="34" borderId="12" xfId="56" applyNumberFormat="1" applyFont="1" applyFill="1" applyBorder="1" applyAlignment="1">
      <alignment horizontal="right" vertical="top"/>
      <protection/>
    </xf>
    <xf numFmtId="181" fontId="3" fillId="0" borderId="0" xfId="56" applyNumberFormat="1" applyFont="1">
      <alignment/>
      <protection/>
    </xf>
    <xf numFmtId="4" fontId="5" fillId="0" borderId="0" xfId="0" applyNumberFormat="1" applyFont="1" applyBorder="1" applyAlignment="1" applyProtection="1">
      <alignment horizontal="center"/>
      <protection locked="0"/>
    </xf>
    <xf numFmtId="4" fontId="64" fillId="0" borderId="0" xfId="57" applyNumberFormat="1" applyFont="1" applyBorder="1" applyAlignment="1" applyProtection="1">
      <alignment horizontal="center" wrapText="1"/>
      <protection locked="0"/>
    </xf>
    <xf numFmtId="4" fontId="63" fillId="0" borderId="0" xfId="57" applyNumberFormat="1" applyFont="1" applyBorder="1" applyAlignment="1" applyProtection="1">
      <alignment horizontal="center" wrapText="1"/>
      <protection locked="0"/>
    </xf>
    <xf numFmtId="4" fontId="5" fillId="0" borderId="0" xfId="0" applyNumberFormat="1" applyFont="1" applyBorder="1" applyAlignment="1" applyProtection="1">
      <alignment horizontal="right"/>
      <protection locked="0"/>
    </xf>
    <xf numFmtId="4" fontId="4" fillId="0" borderId="11" xfId="57" applyNumberFormat="1" applyFont="1" applyBorder="1" applyAlignment="1" applyProtection="1">
      <alignment horizontal="center" wrapText="1"/>
      <protection locked="0"/>
    </xf>
    <xf numFmtId="4" fontId="5" fillId="0" borderId="11" xfId="57" applyNumberFormat="1" applyFont="1" applyBorder="1" applyAlignment="1" applyProtection="1">
      <alignment horizontal="center" wrapText="1"/>
      <protection locked="0"/>
    </xf>
    <xf numFmtId="4" fontId="63" fillId="0" borderId="0" xfId="0" applyNumberFormat="1" applyFont="1" applyBorder="1" applyAlignment="1" applyProtection="1">
      <alignment horizontal="center"/>
      <protection locked="0"/>
    </xf>
    <xf numFmtId="4" fontId="5" fillId="0" borderId="0" xfId="57" applyNumberFormat="1" applyFont="1" applyBorder="1" applyAlignment="1" applyProtection="1">
      <alignment horizontal="center" wrapText="1"/>
      <protection locked="0"/>
    </xf>
    <xf numFmtId="4" fontId="63" fillId="0" borderId="0" xfId="57" applyNumberFormat="1" applyFont="1" applyBorder="1" applyAlignment="1" applyProtection="1">
      <alignment horizontal="center"/>
      <protection locked="0"/>
    </xf>
    <xf numFmtId="4" fontId="5" fillId="0" borderId="0" xfId="57" applyNumberFormat="1" applyFont="1" applyBorder="1" applyAlignment="1" applyProtection="1">
      <alignment horizontal="center"/>
      <protection locked="0"/>
    </xf>
    <xf numFmtId="4" fontId="5" fillId="0" borderId="11" xfId="0" applyNumberFormat="1" applyFont="1" applyBorder="1" applyAlignment="1" applyProtection="1">
      <alignment horizontal="right"/>
      <protection locked="0"/>
    </xf>
    <xf numFmtId="4" fontId="5" fillId="34" borderId="0" xfId="57" applyNumberFormat="1" applyFont="1" applyFill="1" applyBorder="1" applyAlignment="1" applyProtection="1">
      <alignment horizontal="center"/>
      <protection locked="0"/>
    </xf>
    <xf numFmtId="4" fontId="5" fillId="0" borderId="0" xfId="0" applyNumberFormat="1" applyFont="1" applyFill="1" applyBorder="1" applyAlignment="1" applyProtection="1">
      <alignment vertical="center"/>
      <protection locked="0"/>
    </xf>
    <xf numFmtId="0" fontId="63" fillId="0" borderId="0" xfId="0" applyFont="1" applyBorder="1" applyAlignment="1" applyProtection="1">
      <alignment horizontal="center"/>
      <protection locked="0"/>
    </xf>
    <xf numFmtId="0" fontId="5" fillId="0" borderId="0" xfId="0" applyFont="1" applyBorder="1" applyAlignment="1" applyProtection="1">
      <alignment horizontal="center"/>
      <protection locked="0"/>
    </xf>
    <xf numFmtId="173" fontId="5" fillId="0" borderId="12" xfId="0" applyNumberFormat="1" applyFont="1" applyBorder="1" applyAlignment="1" applyProtection="1">
      <alignment horizontal="right"/>
      <protection locked="0"/>
    </xf>
    <xf numFmtId="4" fontId="5" fillId="0" borderId="0" xfId="55" applyNumberFormat="1" applyFont="1" applyBorder="1" applyAlignment="1" applyProtection="1">
      <alignment horizontal="center"/>
      <protection locked="0"/>
    </xf>
    <xf numFmtId="4" fontId="5" fillId="0" borderId="0" xfId="55" applyNumberFormat="1" applyFont="1" applyBorder="1" applyAlignment="1" applyProtection="1">
      <alignment horizontal="right"/>
      <protection locked="0"/>
    </xf>
    <xf numFmtId="4" fontId="63" fillId="0" borderId="0" xfId="55" applyNumberFormat="1" applyFont="1" applyBorder="1" applyAlignment="1" applyProtection="1">
      <alignment horizontal="right"/>
      <protection locked="0"/>
    </xf>
    <xf numFmtId="4" fontId="63" fillId="0" borderId="0" xfId="57" applyNumberFormat="1" applyFont="1" applyAlignment="1" applyProtection="1">
      <alignment horizontal="center" wrapText="1"/>
      <protection locked="0"/>
    </xf>
    <xf numFmtId="4" fontId="63" fillId="0" borderId="0" xfId="0" applyNumberFormat="1" applyFont="1" applyBorder="1" applyAlignment="1" applyProtection="1">
      <alignment horizontal="right"/>
      <protection locked="0"/>
    </xf>
    <xf numFmtId="4" fontId="63" fillId="0" borderId="0" xfId="0" applyNumberFormat="1" applyFont="1" applyBorder="1" applyAlignment="1" applyProtection="1">
      <alignment vertical="center"/>
      <protection locked="0"/>
    </xf>
    <xf numFmtId="4" fontId="63" fillId="0" borderId="0" xfId="0" applyNumberFormat="1" applyFont="1" applyFill="1" applyBorder="1" applyAlignment="1" applyProtection="1">
      <alignment vertical="center"/>
      <protection locked="0"/>
    </xf>
    <xf numFmtId="4" fontId="5" fillId="0" borderId="11" xfId="57" applyNumberFormat="1" applyFont="1" applyBorder="1" applyAlignment="1" applyProtection="1">
      <alignment horizontal="center"/>
      <protection locked="0"/>
    </xf>
    <xf numFmtId="4" fontId="63" fillId="0" borderId="0" xfId="0" applyNumberFormat="1" applyFont="1" applyAlignment="1" applyProtection="1">
      <alignment horizontal="center"/>
      <protection locked="0"/>
    </xf>
    <xf numFmtId="4" fontId="5" fillId="0" borderId="12" xfId="0" applyNumberFormat="1" applyFont="1" applyBorder="1" applyAlignment="1" applyProtection="1">
      <alignment horizontal="right"/>
      <protection locked="0"/>
    </xf>
    <xf numFmtId="0" fontId="4" fillId="34" borderId="0" xfId="0" applyFont="1" applyFill="1" applyBorder="1" applyAlignment="1" applyProtection="1">
      <alignment wrapText="1"/>
      <protection locked="0"/>
    </xf>
    <xf numFmtId="4" fontId="63" fillId="0" borderId="0" xfId="0" applyNumberFormat="1" applyFont="1" applyBorder="1" applyAlignment="1" applyProtection="1">
      <alignment horizontal="right" vertical="center"/>
      <protection locked="0"/>
    </xf>
    <xf numFmtId="4" fontId="5" fillId="0" borderId="0" xfId="0" applyNumberFormat="1" applyFont="1" applyBorder="1" applyAlignment="1" applyProtection="1">
      <alignment horizontal="right" vertical="center"/>
      <protection locked="0"/>
    </xf>
    <xf numFmtId="4" fontId="5" fillId="0" borderId="0" xfId="0" applyNumberFormat="1" applyFont="1" applyBorder="1" applyAlignment="1" applyProtection="1">
      <alignment vertical="center"/>
      <protection locked="0"/>
    </xf>
    <xf numFmtId="4" fontId="5" fillId="0" borderId="12" xfId="0" applyNumberFormat="1" applyFont="1" applyBorder="1" applyAlignment="1" applyProtection="1">
      <alignment vertical="center"/>
      <protection locked="0"/>
    </xf>
    <xf numFmtId="4" fontId="4" fillId="0" borderId="0" xfId="0" applyNumberFormat="1" applyFont="1" applyBorder="1" applyAlignment="1" applyProtection="1">
      <alignment vertical="center"/>
      <protection locked="0"/>
    </xf>
    <xf numFmtId="4" fontId="5" fillId="0" borderId="12" xfId="0" applyNumberFormat="1" applyFont="1" applyFill="1" applyBorder="1" applyAlignment="1" applyProtection="1">
      <alignment vertical="center"/>
      <protection locked="0"/>
    </xf>
    <xf numFmtId="4" fontId="5" fillId="0" borderId="0" xfId="0" applyNumberFormat="1" applyFont="1" applyBorder="1" applyAlignment="1" applyProtection="1">
      <alignment/>
      <protection locked="0"/>
    </xf>
    <xf numFmtId="4" fontId="5" fillId="0" borderId="11" xfId="0" applyNumberFormat="1" applyFont="1" applyBorder="1" applyAlignment="1" applyProtection="1">
      <alignment vertical="center"/>
      <protection locked="0"/>
    </xf>
    <xf numFmtId="0" fontId="63" fillId="0" borderId="0" xfId="0" applyFont="1" applyBorder="1" applyAlignment="1" applyProtection="1">
      <alignment horizontal="left" vertical="top" wrapText="1"/>
      <protection locked="0"/>
    </xf>
    <xf numFmtId="4" fontId="5" fillId="0" borderId="0" xfId="0" applyNumberFormat="1" applyFont="1" applyBorder="1" applyAlignment="1" applyProtection="1">
      <alignment horizontal="right" vertical="top"/>
      <protection locked="0"/>
    </xf>
    <xf numFmtId="4" fontId="63" fillId="0" borderId="0" xfId="0" applyNumberFormat="1" applyFont="1" applyBorder="1" applyAlignment="1" applyProtection="1">
      <alignment horizontal="right" vertical="top"/>
      <protection locked="0"/>
    </xf>
    <xf numFmtId="4" fontId="5" fillId="0" borderId="12" xfId="0" applyNumberFormat="1" applyFont="1" applyBorder="1" applyAlignment="1" applyProtection="1">
      <alignment horizontal="right" vertical="top"/>
      <protection locked="0"/>
    </xf>
    <xf numFmtId="4" fontId="5" fillId="0" borderId="0" xfId="58" applyNumberFormat="1" applyFont="1" applyBorder="1" applyAlignment="1" applyProtection="1">
      <alignment vertical="center"/>
      <protection locked="0"/>
    </xf>
    <xf numFmtId="4" fontId="63" fillId="0" borderId="0" xfId="58" applyNumberFormat="1" applyFont="1" applyFill="1" applyBorder="1" applyAlignment="1" applyProtection="1">
      <alignment horizontal="center"/>
      <protection locked="0"/>
    </xf>
    <xf numFmtId="4" fontId="5" fillId="0" borderId="0" xfId="57" applyNumberFormat="1" applyFont="1" applyFill="1" applyBorder="1" applyAlignment="1" applyProtection="1">
      <alignment horizontal="center"/>
      <protection locked="0"/>
    </xf>
    <xf numFmtId="0" fontId="5" fillId="0" borderId="0" xfId="58" applyFont="1" applyBorder="1" applyProtection="1">
      <alignment/>
      <protection locked="0"/>
    </xf>
    <xf numFmtId="4" fontId="5" fillId="0" borderId="0" xfId="58" applyNumberFormat="1" applyFont="1" applyFill="1" applyBorder="1" applyAlignment="1" applyProtection="1">
      <alignment vertical="center"/>
      <protection locked="0"/>
    </xf>
    <xf numFmtId="4" fontId="5" fillId="0" borderId="11" xfId="57" applyNumberFormat="1" applyFont="1" applyFill="1" applyBorder="1" applyAlignment="1" applyProtection="1">
      <alignment horizontal="center" wrapText="1"/>
      <protection locked="0"/>
    </xf>
    <xf numFmtId="4" fontId="63" fillId="0" borderId="0" xfId="57" applyNumberFormat="1" applyFont="1" applyFill="1" applyBorder="1" applyAlignment="1" applyProtection="1">
      <alignment horizontal="center" wrapText="1"/>
      <protection locked="0"/>
    </xf>
    <xf numFmtId="4" fontId="5" fillId="0" borderId="12" xfId="58" applyNumberFormat="1" applyFont="1" applyFill="1" applyBorder="1" applyAlignment="1" applyProtection="1">
      <alignment vertical="center"/>
      <protection locked="0"/>
    </xf>
    <xf numFmtId="4" fontId="5" fillId="0" borderId="11" xfId="57" applyNumberFormat="1" applyFont="1" applyFill="1" applyBorder="1" applyAlignment="1" applyProtection="1">
      <alignment horizontal="center"/>
      <protection locked="0"/>
    </xf>
    <xf numFmtId="4" fontId="4" fillId="0" borderId="0" xfId="57" applyNumberFormat="1" applyFont="1" applyBorder="1" applyAlignment="1" applyProtection="1">
      <alignment horizontal="center" wrapText="1"/>
      <protection locked="0"/>
    </xf>
    <xf numFmtId="4" fontId="63" fillId="0" borderId="0" xfId="57" applyNumberFormat="1" applyFont="1" applyBorder="1" applyAlignment="1" applyProtection="1">
      <alignment horizontal="center" vertical="center"/>
      <protection locked="0"/>
    </xf>
    <xf numFmtId="4" fontId="5" fillId="0" borderId="0" xfId="57" applyNumberFormat="1" applyFont="1" applyBorder="1" applyAlignment="1" applyProtection="1">
      <alignment horizontal="center" vertical="center"/>
      <protection locked="0"/>
    </xf>
    <xf numFmtId="4" fontId="5" fillId="0" borderId="11" xfId="57" applyNumberFormat="1" applyFont="1" applyFill="1" applyBorder="1" applyAlignment="1" applyProtection="1">
      <alignment horizontal="center" vertical="center" wrapText="1"/>
      <protection locked="0"/>
    </xf>
    <xf numFmtId="4" fontId="63" fillId="0" borderId="0" xfId="57" applyNumberFormat="1" applyFont="1" applyBorder="1" applyAlignment="1" applyProtection="1">
      <alignment horizontal="center" vertical="center" wrapText="1"/>
      <protection locked="0"/>
    </xf>
    <xf numFmtId="4" fontId="5" fillId="0" borderId="0" xfId="57" applyNumberFormat="1" applyFont="1" applyBorder="1" applyAlignment="1" applyProtection="1">
      <alignment horizontal="center" vertical="center" wrapText="1"/>
      <protection locked="0"/>
    </xf>
    <xf numFmtId="4" fontId="5" fillId="0" borderId="0" xfId="57" applyNumberFormat="1" applyFont="1" applyFill="1" applyBorder="1" applyAlignment="1" applyProtection="1">
      <alignment horizontal="center" vertical="center" wrapText="1"/>
      <protection locked="0"/>
    </xf>
    <xf numFmtId="49" fontId="4" fillId="0" borderId="0" xfId="56" applyNumberFormat="1" applyFont="1" applyFill="1" applyBorder="1" applyAlignment="1" applyProtection="1">
      <alignment horizontal="justify" vertical="center" wrapText="1"/>
      <protection locked="0"/>
    </xf>
    <xf numFmtId="4" fontId="5" fillId="0" borderId="0" xfId="56" applyNumberFormat="1" applyFont="1" applyFill="1" applyBorder="1" applyAlignment="1" applyProtection="1">
      <alignment horizontal="right"/>
      <protection locked="0"/>
    </xf>
    <xf numFmtId="179" fontId="4" fillId="0" borderId="0" xfId="34" applyFont="1" applyFill="1" applyBorder="1" applyAlignment="1" applyProtection="1">
      <alignment horizontal="right" vertical="top"/>
      <protection locked="0"/>
    </xf>
    <xf numFmtId="179" fontId="5" fillId="0" borderId="0" xfId="34" applyFont="1" applyFill="1" applyBorder="1" applyAlignment="1" applyProtection="1">
      <alignment horizontal="right"/>
      <protection locked="0"/>
    </xf>
    <xf numFmtId="179" fontId="5" fillId="0" borderId="0" xfId="34" applyFont="1" applyFill="1" applyBorder="1" applyAlignment="1" applyProtection="1">
      <alignment horizontal="right" vertical="top"/>
      <protection locked="0"/>
    </xf>
    <xf numFmtId="185" fontId="5" fillId="0" borderId="0" xfId="56" applyNumberFormat="1" applyFont="1" applyFill="1" applyBorder="1" applyAlignment="1" applyProtection="1">
      <alignment horizontal="right"/>
      <protection locked="0"/>
    </xf>
    <xf numFmtId="185" fontId="5" fillId="0" borderId="0" xfId="56" applyNumberFormat="1" applyFont="1" applyFill="1" applyBorder="1" applyAlignment="1" applyProtection="1">
      <alignment horizontal="center"/>
      <protection locked="0"/>
    </xf>
    <xf numFmtId="4" fontId="5" fillId="0" borderId="0" xfId="56" applyNumberFormat="1" applyFont="1" applyFill="1" applyBorder="1" applyAlignment="1" applyProtection="1">
      <alignment horizontal="right" vertical="center"/>
      <protection locked="0"/>
    </xf>
    <xf numFmtId="4" fontId="4" fillId="0" borderId="0" xfId="56" applyNumberFormat="1" applyFont="1" applyFill="1" applyBorder="1" applyAlignment="1" applyProtection="1">
      <alignment horizontal="right"/>
      <protection locked="0"/>
    </xf>
    <xf numFmtId="4" fontId="5" fillId="0" borderId="0" xfId="60" applyNumberFormat="1" applyFont="1" applyFill="1" applyBorder="1" applyAlignment="1" applyProtection="1">
      <alignment horizontal="right"/>
      <protection locked="0"/>
    </xf>
    <xf numFmtId="0" fontId="3" fillId="0" borderId="0" xfId="56" applyFont="1" applyAlignment="1" applyProtection="1">
      <alignment horizontal="right"/>
      <protection locked="0"/>
    </xf>
    <xf numFmtId="0" fontId="11" fillId="0" borderId="0" xfId="0" applyFont="1" applyAlignment="1">
      <alignment horizontal="center" wrapText="1"/>
    </xf>
    <xf numFmtId="0" fontId="0" fillId="0" borderId="0" xfId="0" applyAlignment="1">
      <alignment horizontal="center"/>
    </xf>
    <xf numFmtId="0" fontId="4" fillId="0" borderId="0" xfId="0" applyFont="1" applyAlignment="1">
      <alignment horizontal="left"/>
    </xf>
    <xf numFmtId="0" fontId="5" fillId="0" borderId="0" xfId="58" applyFont="1" applyBorder="1" applyAlignment="1">
      <alignment horizontal="justify" vertical="top" wrapText="1"/>
      <protection/>
    </xf>
    <xf numFmtId="0" fontId="9" fillId="0" borderId="0" xfId="59" applyFont="1" applyFill="1" applyBorder="1" applyAlignment="1">
      <alignment horizontal="left" vertical="center" wrapText="1"/>
      <protection/>
    </xf>
    <xf numFmtId="0" fontId="9" fillId="0" borderId="0" xfId="59" applyFont="1" applyFill="1" applyBorder="1" applyAlignment="1">
      <alignment horizontal="left" vertical="top" wrapText="1"/>
      <protection/>
    </xf>
    <xf numFmtId="49" fontId="9" fillId="0" borderId="0" xfId="53" applyNumberFormat="1" applyFont="1" applyFill="1" applyBorder="1" applyAlignment="1">
      <alignment horizontal="left" vertical="top" wrapText="1"/>
      <protection/>
    </xf>
    <xf numFmtId="0" fontId="10" fillId="0" borderId="0" xfId="53" applyFont="1" applyAlignment="1">
      <alignment horizontal="center" vertical="top" wrapText="1"/>
      <protection/>
    </xf>
    <xf numFmtId="0" fontId="4" fillId="0" borderId="0" xfId="59" applyFont="1" applyFill="1" applyBorder="1" applyAlignment="1">
      <alignment horizontal="left" vertical="center" wrapText="1"/>
      <protection/>
    </xf>
    <xf numFmtId="0" fontId="5" fillId="0" borderId="11" xfId="0" applyFont="1" applyBorder="1" applyAlignment="1">
      <alignment horizontal="left" vertical="center" wrapText="1"/>
    </xf>
    <xf numFmtId="0" fontId="5" fillId="0" borderId="0" xfId="0" applyFont="1" applyAlignment="1">
      <alignment horizontal="left" vertical="top" wrapText="1"/>
    </xf>
    <xf numFmtId="0" fontId="63" fillId="0" borderId="0" xfId="0" applyFont="1" applyAlignment="1">
      <alignment horizontal="center"/>
    </xf>
    <xf numFmtId="0" fontId="63" fillId="0" borderId="0" xfId="0" applyFont="1" applyAlignment="1">
      <alignment horizontal="right"/>
    </xf>
    <xf numFmtId="0" fontId="63" fillId="0" borderId="0" xfId="0" applyFont="1" applyAlignment="1">
      <alignment horizontal="left"/>
    </xf>
    <xf numFmtId="0" fontId="5" fillId="0" borderId="0" xfId="0" applyFont="1" applyBorder="1" applyAlignment="1">
      <alignment horizontal="left" vertical="center" wrapText="1"/>
    </xf>
    <xf numFmtId="0" fontId="63" fillId="0" borderId="0" xfId="0" applyFont="1" applyAlignment="1" applyProtection="1">
      <alignment horizontal="left"/>
      <protection locked="0"/>
    </xf>
    <xf numFmtId="0" fontId="4" fillId="0" borderId="0" xfId="0" applyFont="1" applyBorder="1" applyAlignment="1">
      <alignment horizontal="left" wrapText="1"/>
    </xf>
    <xf numFmtId="0" fontId="4" fillId="0" borderId="11" xfId="0" applyFont="1" applyBorder="1" applyAlignment="1">
      <alignment horizontal="left" wrapText="1"/>
    </xf>
    <xf numFmtId="0" fontId="4" fillId="0" borderId="11" xfId="55" applyFont="1" applyBorder="1" applyAlignment="1" applyProtection="1">
      <alignment horizontal="left" vertical="center"/>
      <protection/>
    </xf>
    <xf numFmtId="0" fontId="4" fillId="0" borderId="0" xfId="55" applyFont="1" applyBorder="1" applyAlignment="1" applyProtection="1">
      <alignment horizontal="left" vertical="center"/>
      <protection/>
    </xf>
    <xf numFmtId="49" fontId="4" fillId="0" borderId="11" xfId="57" applyNumberFormat="1" applyFont="1" applyFill="1" applyBorder="1" applyAlignment="1">
      <alignment horizontal="left" wrapText="1"/>
      <protection/>
    </xf>
    <xf numFmtId="49" fontId="4" fillId="0" borderId="0" xfId="57" applyNumberFormat="1" applyFont="1" applyFill="1" applyBorder="1" applyAlignment="1">
      <alignment horizontal="left" wrapText="1"/>
      <protection/>
    </xf>
    <xf numFmtId="0" fontId="4" fillId="0" borderId="11" xfId="56" applyFont="1" applyFill="1" applyBorder="1" applyAlignment="1">
      <alignment horizontal="right"/>
      <protection/>
    </xf>
    <xf numFmtId="0" fontId="63" fillId="0" borderId="0" xfId="56" applyFont="1" applyAlignment="1">
      <alignment horizontal="right"/>
      <protection/>
    </xf>
    <xf numFmtId="49" fontId="5" fillId="0" borderId="0" xfId="57" applyNumberFormat="1" applyFont="1" applyBorder="1" applyAlignment="1">
      <alignment horizontal="justify" vertical="top" wrapText="1"/>
      <protection/>
    </xf>
    <xf numFmtId="49" fontId="4" fillId="35" borderId="0" xfId="56" applyNumberFormat="1" applyFont="1" applyFill="1" applyBorder="1" applyAlignment="1">
      <alignment horizontal="justify" vertical="center" wrapText="1"/>
      <protection/>
    </xf>
    <xf numFmtId="0" fontId="4" fillId="0" borderId="0" xfId="56" applyFont="1" applyFill="1" applyBorder="1" applyAlignment="1">
      <alignment horizontal="left" vertical="center" wrapText="1"/>
      <protection/>
    </xf>
    <xf numFmtId="0" fontId="4" fillId="0" borderId="0" xfId="56" applyFont="1" applyFill="1" applyBorder="1" applyAlignment="1">
      <alignment horizontal="right"/>
      <protection/>
    </xf>
  </cellXfs>
  <cellStyles count="64">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 2" xfId="34"/>
    <cellStyle name="Comma_H.KORALJ  i RUBIN - Tender troškovnik za sobe Ver 01. -24.11.05" xfId="35"/>
    <cellStyle name="Dobro" xfId="36"/>
    <cellStyle name="Hyperlink" xfId="37"/>
    <cellStyle name="Isticanje1" xfId="38"/>
    <cellStyle name="Isticanje2" xfId="39"/>
    <cellStyle name="Isticanje3" xfId="40"/>
    <cellStyle name="Isticanje4" xfId="41"/>
    <cellStyle name="Isticanje5" xfId="42"/>
    <cellStyle name="Isticanje6" xfId="43"/>
    <cellStyle name="Izlaz" xfId="44"/>
    <cellStyle name="Izračun" xfId="45"/>
    <cellStyle name="Loše" xfId="46"/>
    <cellStyle name="Naslov" xfId="47"/>
    <cellStyle name="Naslov 1" xfId="48"/>
    <cellStyle name="Naslov 2" xfId="49"/>
    <cellStyle name="Naslov 3" xfId="50"/>
    <cellStyle name="Naslov 4" xfId="51"/>
    <cellStyle name="Neutralno" xfId="52"/>
    <cellStyle name="Normal 2" xfId="53"/>
    <cellStyle name="Normal 2 2" xfId="54"/>
    <cellStyle name="Normal 3" xfId="55"/>
    <cellStyle name="Normal 58 2" xfId="56"/>
    <cellStyle name="Normal_Sheet1" xfId="57"/>
    <cellStyle name="Normalno 2" xfId="58"/>
    <cellStyle name="Normalno 3" xfId="59"/>
    <cellStyle name="Percent 2" xfId="60"/>
    <cellStyle name="Percent" xfId="61"/>
    <cellStyle name="Postotak 2" xfId="62"/>
    <cellStyle name="Povezana ćelija" xfId="63"/>
    <cellStyle name="Followed Hyperlink" xfId="64"/>
    <cellStyle name="Provjera ćelije" xfId="65"/>
    <cellStyle name="Style 1" xfId="66"/>
    <cellStyle name="Tekst objašnjenja" xfId="67"/>
    <cellStyle name="Tekst upozorenja" xfId="68"/>
    <cellStyle name="Ukupni zbroj" xfId="69"/>
    <cellStyle name="Ukupno" xfId="70"/>
    <cellStyle name="Unos" xfId="71"/>
    <cellStyle name="Currency" xfId="72"/>
    <cellStyle name="Currency [0]" xfId="73"/>
    <cellStyle name="Comma" xfId="74"/>
    <cellStyle name="Comma [0]" xfId="75"/>
    <cellStyle name="Zarez 2" xfId="76"/>
    <cellStyle name="Zarez 3"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7"/>
  <sheetViews>
    <sheetView tabSelected="1" view="pageBreakPreview" zoomScale="130" zoomScaleSheetLayoutView="130" zoomScalePageLayoutView="0" workbookViewId="0" topLeftCell="A1">
      <selection activeCell="J17" sqref="J17"/>
    </sheetView>
  </sheetViews>
  <sheetFormatPr defaultColWidth="9.33203125" defaultRowHeight="12.75"/>
  <cols>
    <col min="6" max="6" width="15" style="0" customWidth="1"/>
  </cols>
  <sheetData>
    <row r="1" spans="1:6" ht="12.75">
      <c r="A1" s="546" t="s">
        <v>373</v>
      </c>
      <c r="B1" s="547"/>
      <c r="C1" s="547"/>
      <c r="D1" s="547"/>
      <c r="E1" s="547"/>
      <c r="F1" s="547"/>
    </row>
    <row r="2" spans="1:6" ht="12.75">
      <c r="A2" s="547"/>
      <c r="B2" s="547"/>
      <c r="C2" s="547"/>
      <c r="D2" s="547"/>
      <c r="E2" s="547"/>
      <c r="F2" s="547"/>
    </row>
    <row r="3" spans="1:6" ht="12.75">
      <c r="A3" s="547"/>
      <c r="B3" s="547"/>
      <c r="C3" s="547"/>
      <c r="D3" s="547"/>
      <c r="E3" s="547"/>
      <c r="F3" s="547"/>
    </row>
    <row r="4" spans="1:6" ht="12.75">
      <c r="A4" s="547"/>
      <c r="B4" s="547"/>
      <c r="C4" s="547"/>
      <c r="D4" s="547"/>
      <c r="E4" s="547"/>
      <c r="F4" s="547"/>
    </row>
    <row r="5" spans="1:6" ht="12.75">
      <c r="A5" s="547"/>
      <c r="B5" s="547"/>
      <c r="C5" s="547"/>
      <c r="D5" s="547"/>
      <c r="E5" s="547"/>
      <c r="F5" s="547"/>
    </row>
    <row r="6" spans="1:6" ht="12.75">
      <c r="A6" s="547"/>
      <c r="B6" s="547"/>
      <c r="C6" s="547"/>
      <c r="D6" s="547"/>
      <c r="E6" s="547"/>
      <c r="F6" s="547"/>
    </row>
    <row r="7" spans="1:6" ht="12.75">
      <c r="A7" s="547"/>
      <c r="B7" s="547"/>
      <c r="C7" s="547"/>
      <c r="D7" s="547"/>
      <c r="E7" s="547"/>
      <c r="F7" s="547"/>
    </row>
    <row r="8" spans="1:6" ht="12.75">
      <c r="A8" s="547"/>
      <c r="B8" s="547"/>
      <c r="C8" s="547"/>
      <c r="D8" s="547"/>
      <c r="E8" s="547"/>
      <c r="F8" s="547"/>
    </row>
    <row r="9" spans="1:6" ht="12.75">
      <c r="A9" s="547"/>
      <c r="B9" s="547"/>
      <c r="C9" s="547"/>
      <c r="D9" s="547"/>
      <c r="E9" s="547"/>
      <c r="F9" s="547"/>
    </row>
    <row r="10" spans="1:6" ht="12.75">
      <c r="A10" s="547"/>
      <c r="B10" s="547"/>
      <c r="C10" s="547"/>
      <c r="D10" s="547"/>
      <c r="E10" s="547"/>
      <c r="F10" s="547"/>
    </row>
    <row r="11" spans="1:6" ht="12.75">
      <c r="A11" s="547"/>
      <c r="B11" s="547"/>
      <c r="C11" s="547"/>
      <c r="D11" s="547"/>
      <c r="E11" s="547"/>
      <c r="F11" s="547"/>
    </row>
    <row r="12" spans="1:6" ht="12.75">
      <c r="A12" s="547"/>
      <c r="B12" s="547"/>
      <c r="C12" s="547"/>
      <c r="D12" s="547"/>
      <c r="E12" s="547"/>
      <c r="F12" s="547"/>
    </row>
    <row r="13" spans="1:6" ht="12.75">
      <c r="A13" s="547"/>
      <c r="B13" s="547"/>
      <c r="C13" s="547"/>
      <c r="D13" s="547"/>
      <c r="E13" s="547"/>
      <c r="F13" s="547"/>
    </row>
    <row r="14" spans="1:6" ht="12.75">
      <c r="A14" s="547"/>
      <c r="B14" s="547"/>
      <c r="C14" s="547"/>
      <c r="D14" s="547"/>
      <c r="E14" s="547"/>
      <c r="F14" s="547"/>
    </row>
    <row r="15" spans="1:6" ht="12.75">
      <c r="A15" s="547"/>
      <c r="B15" s="547"/>
      <c r="C15" s="547"/>
      <c r="D15" s="547"/>
      <c r="E15" s="547"/>
      <c r="F15" s="547"/>
    </row>
    <row r="16" spans="1:6" ht="12.75">
      <c r="A16" s="547"/>
      <c r="B16" s="547"/>
      <c r="C16" s="547"/>
      <c r="D16" s="547"/>
      <c r="E16" s="547"/>
      <c r="F16" s="547"/>
    </row>
    <row r="17" spans="1:6" ht="12.75">
      <c r="A17" s="547"/>
      <c r="B17" s="547"/>
      <c r="C17" s="547"/>
      <c r="D17" s="547"/>
      <c r="E17" s="547"/>
      <c r="F17" s="547"/>
    </row>
    <row r="18" spans="1:6" ht="12.75">
      <c r="A18" s="547"/>
      <c r="B18" s="547"/>
      <c r="C18" s="547"/>
      <c r="D18" s="547"/>
      <c r="E18" s="547"/>
      <c r="F18" s="547"/>
    </row>
    <row r="19" spans="1:6" ht="12.75">
      <c r="A19" s="547"/>
      <c r="B19" s="547"/>
      <c r="C19" s="547"/>
      <c r="D19" s="547"/>
      <c r="E19" s="547"/>
      <c r="F19" s="547"/>
    </row>
    <row r="20" spans="1:6" ht="12.75">
      <c r="A20" s="547"/>
      <c r="B20" s="547"/>
      <c r="C20" s="547"/>
      <c r="D20" s="547"/>
      <c r="E20" s="547"/>
      <c r="F20" s="547"/>
    </row>
    <row r="21" spans="1:6" ht="12.75">
      <c r="A21" s="547"/>
      <c r="B21" s="547"/>
      <c r="C21" s="547"/>
      <c r="D21" s="547"/>
      <c r="E21" s="547"/>
      <c r="F21" s="547"/>
    </row>
    <row r="22" spans="1:6" ht="12.75">
      <c r="A22" s="547"/>
      <c r="B22" s="547"/>
      <c r="C22" s="547"/>
      <c r="D22" s="547"/>
      <c r="E22" s="547"/>
      <c r="F22" s="547"/>
    </row>
    <row r="23" spans="1:6" ht="12.75">
      <c r="A23" s="547"/>
      <c r="B23" s="547"/>
      <c r="C23" s="547"/>
      <c r="D23" s="547"/>
      <c r="E23" s="547"/>
      <c r="F23" s="547"/>
    </row>
    <row r="24" spans="1:6" ht="12.75">
      <c r="A24" s="547"/>
      <c r="B24" s="547"/>
      <c r="C24" s="547"/>
      <c r="D24" s="547"/>
      <c r="E24" s="547"/>
      <c r="F24" s="547"/>
    </row>
    <row r="25" spans="1:6" ht="12.75">
      <c r="A25" s="547"/>
      <c r="B25" s="547"/>
      <c r="C25" s="547"/>
      <c r="D25" s="547"/>
      <c r="E25" s="547"/>
      <c r="F25" s="547"/>
    </row>
    <row r="26" spans="1:6" ht="12.75">
      <c r="A26" s="547"/>
      <c r="B26" s="547"/>
      <c r="C26" s="547"/>
      <c r="D26" s="547"/>
      <c r="E26" s="547"/>
      <c r="F26" s="547"/>
    </row>
    <row r="27" spans="1:6" ht="12.75">
      <c r="A27" s="547"/>
      <c r="B27" s="547"/>
      <c r="C27" s="547"/>
      <c r="D27" s="547"/>
      <c r="E27" s="547"/>
      <c r="F27" s="547"/>
    </row>
  </sheetData>
  <sheetProtection password="CC3D" sheet="1" objects="1" scenarios="1"/>
  <mergeCells count="1">
    <mergeCell ref="A1:F27"/>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C000"/>
  </sheetPr>
  <dimension ref="A1:F74"/>
  <sheetViews>
    <sheetView view="pageBreakPreview" zoomScale="115" zoomScaleSheetLayoutView="115" workbookViewId="0" topLeftCell="A5">
      <selection activeCell="E39" sqref="E12:E39"/>
    </sheetView>
  </sheetViews>
  <sheetFormatPr defaultColWidth="9.33203125" defaultRowHeight="12.75"/>
  <cols>
    <col min="1" max="1" width="9.83203125" style="278" customWidth="1"/>
    <col min="2" max="2" width="63.66015625" style="278" customWidth="1"/>
    <col min="3" max="3" width="9.83203125" style="278" customWidth="1"/>
    <col min="4" max="5" width="13.5" style="278" customWidth="1"/>
    <col min="6" max="6" width="16" style="278" customWidth="1"/>
    <col min="7" max="16384" width="9.33203125" style="278" customWidth="1"/>
  </cols>
  <sheetData>
    <row r="1" spans="1:6" ht="12.75">
      <c r="A1" s="192"/>
      <c r="B1" s="554" t="s">
        <v>169</v>
      </c>
      <c r="C1" s="554"/>
      <c r="D1" s="554"/>
      <c r="E1" s="554"/>
      <c r="F1" s="554"/>
    </row>
    <row r="3" spans="1:6" ht="179.25" customHeight="1">
      <c r="A3" s="549" t="s">
        <v>170</v>
      </c>
      <c r="B3" s="549"/>
      <c r="C3" s="549"/>
      <c r="D3" s="549"/>
      <c r="E3" s="549"/>
      <c r="F3" s="549"/>
    </row>
    <row r="4" spans="1:6" ht="233.25" customHeight="1">
      <c r="A4" s="549" t="s">
        <v>256</v>
      </c>
      <c r="B4" s="549"/>
      <c r="C4" s="549"/>
      <c r="D4" s="549"/>
      <c r="E4" s="549"/>
      <c r="F4" s="549"/>
    </row>
    <row r="6" spans="1:6" ht="12.75">
      <c r="A6" s="299" t="s">
        <v>11</v>
      </c>
      <c r="B6" s="300" t="s">
        <v>12</v>
      </c>
      <c r="C6" s="300" t="s">
        <v>13</v>
      </c>
      <c r="D6" s="300" t="s">
        <v>4</v>
      </c>
      <c r="E6" s="301" t="s">
        <v>14</v>
      </c>
      <c r="F6" s="301" t="s">
        <v>15</v>
      </c>
    </row>
    <row r="7" spans="1:6" ht="12.75">
      <c r="A7" s="279"/>
      <c r="B7" s="280"/>
      <c r="C7" s="280"/>
      <c r="D7" s="280"/>
      <c r="E7" s="281"/>
      <c r="F7" s="281"/>
    </row>
    <row r="8" spans="1:6" ht="12.75">
      <c r="A8" s="282" t="s">
        <v>176</v>
      </c>
      <c r="B8" s="283" t="s">
        <v>257</v>
      </c>
      <c r="C8" s="284"/>
      <c r="D8" s="285"/>
      <c r="E8" s="286"/>
      <c r="F8" s="287"/>
    </row>
    <row r="9" spans="1:6" ht="12.75">
      <c r="A9" s="288"/>
      <c r="B9" s="289"/>
      <c r="C9" s="290"/>
      <c r="D9" s="290"/>
      <c r="E9" s="291"/>
      <c r="F9" s="291"/>
    </row>
    <row r="10" spans="1:6" ht="12.75">
      <c r="A10" s="415" t="s">
        <v>0</v>
      </c>
      <c r="B10" s="567" t="s">
        <v>258</v>
      </c>
      <c r="C10" s="567"/>
      <c r="D10" s="567"/>
      <c r="E10" s="567"/>
      <c r="F10" s="567"/>
    </row>
    <row r="11" spans="1:6" ht="12.75">
      <c r="A11" s="32"/>
      <c r="B11" s="31"/>
      <c r="C11" s="30"/>
      <c r="D11" s="32"/>
      <c r="E11" s="30"/>
      <c r="F11" s="30"/>
    </row>
    <row r="12" spans="1:6" ht="63.75">
      <c r="A12" s="416" t="s">
        <v>5</v>
      </c>
      <c r="B12" s="332" t="s">
        <v>259</v>
      </c>
      <c r="C12" s="30"/>
      <c r="D12" s="13"/>
      <c r="E12" s="487"/>
      <c r="F12" s="12"/>
    </row>
    <row r="13" spans="1:6" ht="15">
      <c r="A13" s="10"/>
      <c r="B13" s="417"/>
      <c r="C13" s="30" t="s">
        <v>49</v>
      </c>
      <c r="D13" s="418">
        <v>35</v>
      </c>
      <c r="E13" s="454"/>
      <c r="F13" s="419">
        <f>D13*E13</f>
        <v>0</v>
      </c>
    </row>
    <row r="14" spans="1:6" ht="12.75">
      <c r="A14" s="64"/>
      <c r="B14" s="81"/>
      <c r="C14" s="60"/>
      <c r="D14" s="61"/>
      <c r="E14" s="482"/>
      <c r="F14" s="60"/>
    </row>
    <row r="15" spans="1:6" ht="53.25">
      <c r="A15" s="420" t="s">
        <v>6</v>
      </c>
      <c r="B15" s="421" t="s">
        <v>346</v>
      </c>
      <c r="C15" s="290"/>
      <c r="D15" s="13"/>
      <c r="E15" s="487"/>
      <c r="F15" s="12"/>
    </row>
    <row r="16" spans="1:6" ht="15">
      <c r="A16" s="10"/>
      <c r="B16" s="422" t="s">
        <v>45</v>
      </c>
      <c r="C16" s="290" t="s">
        <v>46</v>
      </c>
      <c r="D16" s="418">
        <v>9</v>
      </c>
      <c r="E16" s="519"/>
      <c r="F16" s="419"/>
    </row>
    <row r="17" spans="1:6" ht="15">
      <c r="A17" s="10"/>
      <c r="B17" s="422" t="s">
        <v>47</v>
      </c>
      <c r="C17" s="290" t="s">
        <v>46</v>
      </c>
      <c r="D17" s="418">
        <f>D16*0.8</f>
        <v>7.2</v>
      </c>
      <c r="E17" s="519"/>
      <c r="F17" s="419">
        <f>D17*E17</f>
        <v>0</v>
      </c>
    </row>
    <row r="18" spans="1:6" ht="15">
      <c r="A18" s="10"/>
      <c r="B18" s="422" t="s">
        <v>48</v>
      </c>
      <c r="C18" s="290" t="s">
        <v>46</v>
      </c>
      <c r="D18" s="418">
        <f>D16-D17</f>
        <v>1.7999999999999998</v>
      </c>
      <c r="E18" s="519"/>
      <c r="F18" s="419">
        <f>D18*E18</f>
        <v>0</v>
      </c>
    </row>
    <row r="19" spans="1:6" ht="12.75">
      <c r="A19" s="64"/>
      <c r="B19" s="91"/>
      <c r="C19" s="60"/>
      <c r="D19" s="61"/>
      <c r="E19" s="482"/>
      <c r="F19" s="60"/>
    </row>
    <row r="20" spans="1:6" ht="117">
      <c r="A20" s="420" t="s">
        <v>41</v>
      </c>
      <c r="B20" s="332" t="s">
        <v>347</v>
      </c>
      <c r="C20" s="292"/>
      <c r="D20" s="61"/>
      <c r="E20" s="482"/>
      <c r="F20" s="60"/>
    </row>
    <row r="21" spans="1:6" ht="15">
      <c r="A21" s="64"/>
      <c r="B21" s="422" t="s">
        <v>45</v>
      </c>
      <c r="C21" s="290" t="s">
        <v>46</v>
      </c>
      <c r="D21" s="418">
        <v>78</v>
      </c>
      <c r="E21" s="519"/>
      <c r="F21" s="419"/>
    </row>
    <row r="22" spans="1:6" ht="15">
      <c r="A22" s="64"/>
      <c r="B22" s="422" t="s">
        <v>47</v>
      </c>
      <c r="C22" s="290" t="s">
        <v>46</v>
      </c>
      <c r="D22" s="418">
        <f>D21*0.8</f>
        <v>62.400000000000006</v>
      </c>
      <c r="E22" s="519"/>
      <c r="F22" s="419">
        <f>D22*E22</f>
        <v>0</v>
      </c>
    </row>
    <row r="23" spans="1:6" ht="15">
      <c r="A23" s="64"/>
      <c r="B23" s="422" t="s">
        <v>48</v>
      </c>
      <c r="C23" s="290" t="s">
        <v>46</v>
      </c>
      <c r="D23" s="418">
        <f>D21-D22</f>
        <v>15.599999999999994</v>
      </c>
      <c r="E23" s="519"/>
      <c r="F23" s="419">
        <f>D23*E23</f>
        <v>0</v>
      </c>
    </row>
    <row r="24" spans="1:6" ht="12.75">
      <c r="A24" s="64"/>
      <c r="B24" s="293"/>
      <c r="C24" s="292"/>
      <c r="D24" s="61"/>
      <c r="E24" s="482"/>
      <c r="F24" s="60"/>
    </row>
    <row r="25" spans="1:6" ht="140.25">
      <c r="A25" s="416" t="s">
        <v>50</v>
      </c>
      <c r="B25" s="332" t="s">
        <v>260</v>
      </c>
      <c r="C25" s="290"/>
      <c r="D25" s="13"/>
      <c r="E25" s="487"/>
      <c r="F25" s="12"/>
    </row>
    <row r="26" spans="1:6" ht="15">
      <c r="A26" s="10"/>
      <c r="B26" s="421"/>
      <c r="C26" s="290" t="s">
        <v>49</v>
      </c>
      <c r="D26" s="418">
        <v>35</v>
      </c>
      <c r="E26" s="523"/>
      <c r="F26" s="419">
        <f>D26*E26</f>
        <v>0</v>
      </c>
    </row>
    <row r="27" spans="1:6" ht="12.75">
      <c r="A27" s="64"/>
      <c r="B27" s="293"/>
      <c r="C27" s="292"/>
      <c r="D27" s="294"/>
      <c r="E27" s="532"/>
      <c r="F27" s="295"/>
    </row>
    <row r="28" spans="1:6" ht="127.5">
      <c r="A28" s="416" t="s">
        <v>51</v>
      </c>
      <c r="B28" s="332" t="s">
        <v>261</v>
      </c>
      <c r="C28" s="290"/>
      <c r="D28" s="423"/>
      <c r="E28" s="533"/>
      <c r="F28" s="424"/>
    </row>
    <row r="29" spans="1:6" ht="15">
      <c r="A29" s="10"/>
      <c r="B29" s="11"/>
      <c r="C29" s="290" t="s">
        <v>46</v>
      </c>
      <c r="D29" s="418">
        <v>14</v>
      </c>
      <c r="E29" s="523"/>
      <c r="F29" s="419">
        <f>D29*E29</f>
        <v>0</v>
      </c>
    </row>
    <row r="30" spans="1:6" ht="12.75">
      <c r="A30" s="64"/>
      <c r="B30" s="81"/>
      <c r="C30" s="292"/>
      <c r="D30" s="61"/>
      <c r="E30" s="482"/>
      <c r="F30" s="60"/>
    </row>
    <row r="31" spans="1:6" ht="140.25">
      <c r="A31" s="416" t="s">
        <v>53</v>
      </c>
      <c r="B31" s="332" t="s">
        <v>262</v>
      </c>
      <c r="C31" s="292"/>
      <c r="D31" s="61"/>
      <c r="E31" s="482"/>
      <c r="F31" s="60"/>
    </row>
    <row r="32" spans="1:6" ht="15">
      <c r="A32" s="64"/>
      <c r="B32" s="422" t="s">
        <v>45</v>
      </c>
      <c r="C32" s="290" t="s">
        <v>46</v>
      </c>
      <c r="D32" s="418">
        <v>16</v>
      </c>
      <c r="E32" s="523"/>
      <c r="F32" s="419"/>
    </row>
    <row r="33" spans="1:6" ht="15">
      <c r="A33" s="64"/>
      <c r="B33" s="422" t="s">
        <v>47</v>
      </c>
      <c r="C33" s="290" t="s">
        <v>46</v>
      </c>
      <c r="D33" s="418">
        <f>D32*0.8</f>
        <v>12.8</v>
      </c>
      <c r="E33" s="523"/>
      <c r="F33" s="419">
        <f>D33*E33</f>
        <v>0</v>
      </c>
    </row>
    <row r="34" spans="1:6" ht="15">
      <c r="A34" s="64"/>
      <c r="B34" s="422" t="s">
        <v>48</v>
      </c>
      <c r="C34" s="290" t="s">
        <v>46</v>
      </c>
      <c r="D34" s="418">
        <f>D32-D33</f>
        <v>3.1999999999999993</v>
      </c>
      <c r="E34" s="523"/>
      <c r="F34" s="419">
        <f>D34*E34</f>
        <v>0</v>
      </c>
    </row>
    <row r="35" spans="1:6" ht="12.75">
      <c r="A35" s="64"/>
      <c r="B35" s="293"/>
      <c r="C35" s="292"/>
      <c r="D35" s="294"/>
      <c r="E35" s="532"/>
      <c r="F35" s="295"/>
    </row>
    <row r="36" spans="1:6" ht="53.25">
      <c r="A36" s="416" t="s">
        <v>55</v>
      </c>
      <c r="B36" s="332" t="s">
        <v>348</v>
      </c>
      <c r="C36" s="290"/>
      <c r="D36" s="423"/>
      <c r="E36" s="533"/>
      <c r="F36" s="424"/>
    </row>
    <row r="37" spans="1:6" ht="15">
      <c r="A37" s="64"/>
      <c r="B37" s="417"/>
      <c r="C37" s="425" t="s">
        <v>46</v>
      </c>
      <c r="D37" s="426">
        <v>62</v>
      </c>
      <c r="E37" s="526"/>
      <c r="F37" s="419">
        <f>D37*E37</f>
        <v>0</v>
      </c>
    </row>
    <row r="38" spans="1:6" ht="12.75">
      <c r="A38" s="427" t="s">
        <v>0</v>
      </c>
      <c r="B38" s="428" t="s">
        <v>263</v>
      </c>
      <c r="C38" s="429"/>
      <c r="D38" s="430"/>
      <c r="E38" s="534"/>
      <c r="F38" s="431">
        <f>SUM(F13:F37)</f>
        <v>0</v>
      </c>
    </row>
    <row r="39" spans="1:6" ht="12.75">
      <c r="A39" s="302"/>
      <c r="B39" s="303"/>
      <c r="C39" s="304"/>
      <c r="D39" s="305"/>
      <c r="E39" s="525"/>
      <c r="F39" s="306"/>
    </row>
    <row r="40" spans="1:6" ht="12.75">
      <c r="A40" s="415" t="s">
        <v>1</v>
      </c>
      <c r="B40" s="567" t="s">
        <v>264</v>
      </c>
      <c r="C40" s="567"/>
      <c r="D40" s="567"/>
      <c r="E40" s="567"/>
      <c r="F40" s="567"/>
    </row>
    <row r="41" spans="1:6" ht="12.75">
      <c r="A41" s="34"/>
      <c r="B41" s="29"/>
      <c r="C41" s="12"/>
      <c r="D41" s="13"/>
      <c r="E41" s="487"/>
      <c r="F41" s="9"/>
    </row>
    <row r="42" spans="1:6" ht="51">
      <c r="A42" s="416" t="s">
        <v>5</v>
      </c>
      <c r="B42" s="422" t="s">
        <v>265</v>
      </c>
      <c r="C42" s="290"/>
      <c r="D42" s="13"/>
      <c r="E42" s="487"/>
      <c r="F42" s="9"/>
    </row>
    <row r="43" spans="1:6" ht="15">
      <c r="A43" s="432"/>
      <c r="B43" s="433"/>
      <c r="C43" s="290" t="s">
        <v>49</v>
      </c>
      <c r="D43" s="434">
        <v>56</v>
      </c>
      <c r="E43" s="526"/>
      <c r="F43" s="419">
        <f>D43*E43</f>
        <v>0</v>
      </c>
    </row>
    <row r="44" spans="1:6" ht="12.75">
      <c r="A44" s="427" t="s">
        <v>1</v>
      </c>
      <c r="B44" s="435" t="s">
        <v>266</v>
      </c>
      <c r="C44" s="436"/>
      <c r="D44" s="430"/>
      <c r="E44" s="531"/>
      <c r="F44" s="431">
        <f>SUM(F43)</f>
        <v>0</v>
      </c>
    </row>
    <row r="45" spans="1:6" ht="12.75">
      <c r="A45" s="307"/>
      <c r="B45" s="303"/>
      <c r="C45" s="304"/>
      <c r="D45" s="305"/>
      <c r="E45" s="525"/>
      <c r="F45" s="304"/>
    </row>
    <row r="46" spans="1:6" ht="12.75">
      <c r="A46" s="415" t="s">
        <v>19</v>
      </c>
      <c r="B46" s="567" t="s">
        <v>267</v>
      </c>
      <c r="C46" s="567"/>
      <c r="D46" s="567"/>
      <c r="E46" s="567"/>
      <c r="F46" s="567"/>
    </row>
    <row r="47" spans="1:6" ht="12.75">
      <c r="A47" s="34"/>
      <c r="B47" s="29"/>
      <c r="C47" s="9"/>
      <c r="D47" s="13"/>
      <c r="E47" s="528"/>
      <c r="F47" s="12"/>
    </row>
    <row r="48" spans="1:6" ht="53.25">
      <c r="A48" s="416" t="s">
        <v>5</v>
      </c>
      <c r="B48" s="421" t="s">
        <v>349</v>
      </c>
      <c r="C48" s="290"/>
      <c r="D48" s="13"/>
      <c r="E48" s="489"/>
      <c r="F48" s="12"/>
    </row>
    <row r="49" spans="1:6" ht="15">
      <c r="A49" s="432"/>
      <c r="B49" s="433"/>
      <c r="C49" s="290" t="s">
        <v>46</v>
      </c>
      <c r="D49" s="437">
        <v>1</v>
      </c>
      <c r="E49" s="523"/>
      <c r="F49" s="419">
        <f>D49*E49</f>
        <v>0</v>
      </c>
    </row>
    <row r="50" spans="1:6" ht="12.75">
      <c r="A50" s="64"/>
      <c r="B50" s="81"/>
      <c r="C50" s="60"/>
      <c r="D50" s="294"/>
      <c r="E50" s="529"/>
      <c r="F50" s="298"/>
    </row>
    <row r="51" spans="1:6" ht="117">
      <c r="A51" s="416" t="s">
        <v>6</v>
      </c>
      <c r="B51" s="332" t="s">
        <v>350</v>
      </c>
      <c r="C51" s="12"/>
      <c r="D51" s="423"/>
      <c r="E51" s="530"/>
      <c r="F51" s="438"/>
    </row>
    <row r="52" spans="1:6" ht="15">
      <c r="A52" s="10"/>
      <c r="B52" s="421"/>
      <c r="C52" s="290" t="s">
        <v>46</v>
      </c>
      <c r="D52" s="437">
        <v>12</v>
      </c>
      <c r="E52" s="523"/>
      <c r="F52" s="419">
        <f>D52*E52</f>
        <v>0</v>
      </c>
    </row>
    <row r="53" spans="1:6" ht="12.75">
      <c r="A53" s="64"/>
      <c r="B53" s="293"/>
      <c r="C53" s="60"/>
      <c r="D53" s="294"/>
      <c r="E53" s="529"/>
      <c r="F53" s="298"/>
    </row>
    <row r="54" spans="1:6" ht="68.25">
      <c r="A54" s="416" t="s">
        <v>41</v>
      </c>
      <c r="B54" s="332" t="s">
        <v>351</v>
      </c>
      <c r="C54" s="290"/>
      <c r="D54" s="423"/>
      <c r="E54" s="530"/>
      <c r="F54" s="438"/>
    </row>
    <row r="55" spans="1:6" ht="15">
      <c r="A55" s="432"/>
      <c r="B55" s="433"/>
      <c r="C55" s="290" t="s">
        <v>46</v>
      </c>
      <c r="D55" s="437">
        <v>2</v>
      </c>
      <c r="E55" s="523"/>
      <c r="F55" s="419">
        <f>D55*E55</f>
        <v>0</v>
      </c>
    </row>
    <row r="56" spans="1:6" ht="12.75">
      <c r="A56" s="64"/>
      <c r="B56" s="293"/>
      <c r="C56" s="60"/>
      <c r="D56" s="294"/>
      <c r="E56" s="529"/>
      <c r="F56" s="298"/>
    </row>
    <row r="57" spans="1:6" ht="68.25">
      <c r="A57" s="416" t="s">
        <v>50</v>
      </c>
      <c r="B57" s="332" t="s">
        <v>352</v>
      </c>
      <c r="C57" s="292"/>
      <c r="D57" s="294"/>
      <c r="E57" s="529"/>
      <c r="F57" s="298"/>
    </row>
    <row r="58" spans="1:6" ht="15">
      <c r="A58" s="296"/>
      <c r="B58" s="297"/>
      <c r="C58" s="290" t="s">
        <v>46</v>
      </c>
      <c r="D58" s="437">
        <v>3</v>
      </c>
      <c r="E58" s="523"/>
      <c r="F58" s="419">
        <f>D58*E58</f>
        <v>0</v>
      </c>
    </row>
    <row r="59" spans="1:6" ht="12.75">
      <c r="A59" s="427" t="s">
        <v>19</v>
      </c>
      <c r="B59" s="566" t="s">
        <v>268</v>
      </c>
      <c r="C59" s="566"/>
      <c r="D59" s="566"/>
      <c r="E59" s="566"/>
      <c r="F59" s="431">
        <f>SUM(F49:F58)</f>
        <v>0</v>
      </c>
    </row>
    <row r="60" spans="1:6" ht="12.75">
      <c r="A60" s="307"/>
      <c r="B60" s="308"/>
      <c r="C60" s="309"/>
      <c r="D60" s="305"/>
      <c r="E60" s="520"/>
      <c r="F60" s="310"/>
    </row>
    <row r="61" spans="1:6" ht="12.75">
      <c r="A61" s="439" t="s">
        <v>21</v>
      </c>
      <c r="B61" s="440" t="s">
        <v>269</v>
      </c>
      <c r="C61" s="429"/>
      <c r="D61" s="441"/>
      <c r="E61" s="521"/>
      <c r="F61" s="442"/>
    </row>
    <row r="62" spans="1:6" ht="12.75">
      <c r="A62" s="10"/>
      <c r="B62" s="11"/>
      <c r="C62" s="429"/>
      <c r="D62" s="13"/>
      <c r="E62" s="489"/>
      <c r="F62" s="30"/>
    </row>
    <row r="63" spans="1:6" ht="53.25">
      <c r="A63" s="416" t="s">
        <v>5</v>
      </c>
      <c r="B63" s="421" t="s">
        <v>353</v>
      </c>
      <c r="C63" s="381"/>
      <c r="D63" s="13"/>
      <c r="E63" s="522"/>
      <c r="F63" s="381"/>
    </row>
    <row r="64" spans="1:6" ht="12.75">
      <c r="A64" s="10"/>
      <c r="B64" s="381"/>
      <c r="C64" s="290" t="s">
        <v>109</v>
      </c>
      <c r="D64" s="437">
        <v>1200</v>
      </c>
      <c r="E64" s="523"/>
      <c r="F64" s="419">
        <f>D64*E64</f>
        <v>0</v>
      </c>
    </row>
    <row r="65" spans="1:6" ht="12.75">
      <c r="A65" s="89"/>
      <c r="B65" s="90"/>
      <c r="C65" s="63"/>
      <c r="D65" s="61"/>
      <c r="E65" s="488"/>
      <c r="F65" s="63"/>
    </row>
    <row r="66" spans="1:6" ht="12.75">
      <c r="A66" s="427" t="s">
        <v>21</v>
      </c>
      <c r="B66" s="443" t="s">
        <v>22</v>
      </c>
      <c r="C66" s="436"/>
      <c r="D66" s="444"/>
      <c r="E66" s="524"/>
      <c r="F66" s="431">
        <f>SUM(F64:F65)</f>
        <v>0</v>
      </c>
    </row>
    <row r="67" spans="1:6" ht="12.75">
      <c r="A67" s="302"/>
      <c r="B67" s="303"/>
      <c r="C67" s="304"/>
      <c r="D67" s="305"/>
      <c r="E67" s="525"/>
      <c r="F67" s="306"/>
    </row>
    <row r="68" spans="1:6" ht="12.75">
      <c r="A68" s="415" t="s">
        <v>270</v>
      </c>
      <c r="B68" s="445" t="s">
        <v>271</v>
      </c>
      <c r="C68" s="442"/>
      <c r="D68" s="441"/>
      <c r="E68" s="521"/>
      <c r="F68" s="442"/>
    </row>
    <row r="69" spans="1:6" ht="12.75">
      <c r="A69" s="32"/>
      <c r="B69" s="31"/>
      <c r="C69" s="30"/>
      <c r="D69" s="13"/>
      <c r="E69" s="489"/>
      <c r="F69" s="30"/>
    </row>
    <row r="70" spans="1:6" ht="102">
      <c r="A70" s="416" t="s">
        <v>5</v>
      </c>
      <c r="B70" s="332" t="s">
        <v>377</v>
      </c>
      <c r="C70" s="30"/>
      <c r="D70" s="13"/>
      <c r="E70" s="489"/>
      <c r="F70" s="30"/>
    </row>
    <row r="71" spans="1:6" ht="12.75">
      <c r="A71" s="446"/>
      <c r="B71" s="417"/>
      <c r="C71" s="30" t="s">
        <v>119</v>
      </c>
      <c r="D71" s="437">
        <v>1</v>
      </c>
      <c r="E71" s="526"/>
      <c r="F71" s="419">
        <f>D71*E71</f>
        <v>0</v>
      </c>
    </row>
    <row r="72" spans="1:6" ht="12.75">
      <c r="A72" s="427" t="s">
        <v>270</v>
      </c>
      <c r="B72" s="447" t="s">
        <v>100</v>
      </c>
      <c r="C72" s="448"/>
      <c r="D72" s="444"/>
      <c r="E72" s="527"/>
      <c r="F72" s="431">
        <f>SUM(F68:F71)</f>
        <v>0</v>
      </c>
    </row>
    <row r="73" spans="1:6" ht="12.75">
      <c r="A73" s="32"/>
      <c r="B73" s="31"/>
      <c r="C73" s="30"/>
      <c r="D73" s="13"/>
      <c r="E73" s="489"/>
      <c r="F73" s="30"/>
    </row>
    <row r="74" spans="1:6" ht="12.75">
      <c r="A74" s="449" t="s">
        <v>176</v>
      </c>
      <c r="B74" s="450" t="s">
        <v>272</v>
      </c>
      <c r="C74" s="451"/>
      <c r="D74" s="452"/>
      <c r="E74" s="452"/>
      <c r="F74" s="453">
        <f>F72+F66+F59+F44+F38</f>
        <v>0</v>
      </c>
    </row>
  </sheetData>
  <sheetProtection password="CC3D" sheet="1"/>
  <mergeCells count="7">
    <mergeCell ref="B59:E59"/>
    <mergeCell ref="B1:F1"/>
    <mergeCell ref="A3:F3"/>
    <mergeCell ref="A4:F4"/>
    <mergeCell ref="B10:F10"/>
    <mergeCell ref="B40:F40"/>
    <mergeCell ref="B46:F46"/>
  </mergeCells>
  <printOptions/>
  <pageMargins left="0.984251968503937" right="0.5905511811023623" top="0.7480314960629921" bottom="0.7480314960629921" header="0.31496062992125984" footer="0.31496062992125984"/>
  <pageSetup firstPageNumber="1" useFirstPageNumber="1" orientation="portrait" paperSize="9" scale="80" r:id="rId1"/>
  <headerFooter>
    <oddHeader>&amp;C&amp;"Cambria,Uobičajeno"Odlagalište neopasnog otpada ''Lončarica Velika''
Grad Osijek</oddHeader>
    <oddFooter>&amp;C&amp;"Cambria,Uobičajeno"Stranica &amp;P od &amp;N</oddFooter>
  </headerFooter>
  <rowBreaks count="2" manualBreakCount="2">
    <brk id="23" max="255" man="1"/>
    <brk id="50" max="5" man="1"/>
  </rowBreaks>
</worksheet>
</file>

<file path=xl/worksheets/sheet11.xml><?xml version="1.0" encoding="utf-8"?>
<worksheet xmlns="http://schemas.openxmlformats.org/spreadsheetml/2006/main" xmlns:r="http://schemas.openxmlformats.org/officeDocument/2006/relationships">
  <sheetPr>
    <tabColor rgb="FFFFC000"/>
  </sheetPr>
  <dimension ref="A1:F12"/>
  <sheetViews>
    <sheetView view="pageBreakPreview" zoomScaleSheetLayoutView="100" workbookViewId="0" topLeftCell="A1">
      <selection activeCell="G22" sqref="G22"/>
    </sheetView>
  </sheetViews>
  <sheetFormatPr defaultColWidth="10.33203125" defaultRowHeight="12.75"/>
  <cols>
    <col min="1" max="1" width="6.16015625" style="175" customWidth="1"/>
    <col min="2" max="2" width="61.16015625" style="175" customWidth="1"/>
    <col min="3" max="3" width="18.66015625" style="175" customWidth="1"/>
    <col min="4" max="4" width="18.66015625" style="188" customWidth="1"/>
    <col min="5" max="5" width="10.33203125" style="175" customWidth="1"/>
    <col min="6" max="6" width="15" style="175" bestFit="1" customWidth="1"/>
    <col min="7" max="16384" width="10.33203125" style="175" customWidth="1"/>
  </cols>
  <sheetData>
    <row r="1" spans="1:5" ht="12.75">
      <c r="A1" s="170"/>
      <c r="B1" s="171"/>
      <c r="C1" s="172"/>
      <c r="D1" s="173"/>
      <c r="E1" s="174"/>
    </row>
    <row r="2" spans="1:4" ht="15.75">
      <c r="A2" s="176"/>
      <c r="B2" s="177" t="s">
        <v>240</v>
      </c>
      <c r="C2" s="179"/>
      <c r="D2" s="180"/>
    </row>
    <row r="3" spans="1:4" ht="12.75">
      <c r="A3" s="176"/>
      <c r="B3" s="178"/>
      <c r="C3" s="179"/>
      <c r="D3" s="180"/>
    </row>
    <row r="4" spans="1:4" ht="14.25" customHeight="1">
      <c r="A4" s="181">
        <v>1</v>
      </c>
      <c r="B4" s="182" t="s">
        <v>26</v>
      </c>
      <c r="C4" s="183"/>
      <c r="D4" s="190">
        <f>'M1_1_Ograda'!F46</f>
        <v>0</v>
      </c>
    </row>
    <row r="5" spans="1:4" ht="12.75" customHeight="1">
      <c r="A5" s="181">
        <v>2</v>
      </c>
      <c r="B5" s="182" t="s">
        <v>98</v>
      </c>
      <c r="C5" s="183"/>
      <c r="D5" s="190">
        <f>'M1_2_Hortikultura'!F13</f>
        <v>0</v>
      </c>
    </row>
    <row r="6" spans="1:6" ht="15.75">
      <c r="A6" s="181">
        <v>3</v>
      </c>
      <c r="B6" s="182" t="s">
        <v>148</v>
      </c>
      <c r="C6" s="183"/>
      <c r="D6" s="190">
        <f>'M1_3_Ostalo'!F9</f>
        <v>0</v>
      </c>
      <c r="F6" s="189"/>
    </row>
    <row r="7" spans="1:4" ht="12.75" customHeight="1">
      <c r="A7" s="181">
        <v>4</v>
      </c>
      <c r="B7" s="182" t="s">
        <v>149</v>
      </c>
      <c r="C7" s="183"/>
      <c r="D7" s="190">
        <f>'M1_4_Prometnice'!F109</f>
        <v>0</v>
      </c>
    </row>
    <row r="8" spans="1:4" ht="12.75" customHeight="1">
      <c r="A8" s="181">
        <v>5</v>
      </c>
      <c r="B8" s="182" t="s">
        <v>150</v>
      </c>
      <c r="C8" s="183"/>
      <c r="D8" s="190">
        <f>'M1_5_V i O'!F251</f>
        <v>0</v>
      </c>
    </row>
    <row r="9" spans="1:4" ht="12.75" customHeight="1">
      <c r="A9" s="181">
        <v>6</v>
      </c>
      <c r="B9" s="182" t="s">
        <v>273</v>
      </c>
      <c r="C9" s="183"/>
      <c r="D9" s="190">
        <f>'M1_6_Kont za zaposlene'!F63</f>
        <v>0</v>
      </c>
    </row>
    <row r="10" spans="1:4" ht="12.75" customHeight="1">
      <c r="A10" s="181">
        <v>7</v>
      </c>
      <c r="B10" s="182" t="s">
        <v>257</v>
      </c>
      <c r="C10" s="183"/>
      <c r="D10" s="190">
        <f>'M1_7_Vaga'!F74</f>
        <v>0</v>
      </c>
    </row>
    <row r="11" spans="1:4" s="185" customFormat="1" ht="12.75">
      <c r="A11" s="184"/>
      <c r="B11" s="568" t="s">
        <v>23</v>
      </c>
      <c r="C11" s="568"/>
      <c r="D11" s="191">
        <f>SUM(D4:D10)</f>
        <v>0</v>
      </c>
    </row>
    <row r="12" spans="1:4" ht="12.75">
      <c r="A12" s="186"/>
      <c r="B12" s="569"/>
      <c r="C12" s="569"/>
      <c r="D12" s="187"/>
    </row>
  </sheetData>
  <sheetProtection password="CC3D" sheet="1"/>
  <mergeCells count="2">
    <mergeCell ref="B11:C11"/>
    <mergeCell ref="B12:C12"/>
  </mergeCells>
  <printOptions/>
  <pageMargins left="0.984251968503937" right="0.5905511811023623" top="0.7480314960629921" bottom="0.7480314960629921" header="0.31496062992125984" footer="0.31496062992125984"/>
  <pageSetup firstPageNumber="1" useFirstPageNumber="1" horizontalDpi="300" verticalDpi="300" orientation="portrait" paperSize="9" r:id="rId1"/>
  <headerFooter>
    <oddHeader>&amp;C&amp;"Cambria,Regular"Reciklažno dvorište "Knin"</oddHeader>
    <oddFooter>&amp;C&amp;"Cambria,Uobičajeno"Stranica &amp;P od &amp;N</oddFooter>
  </headerFooter>
</worksheet>
</file>

<file path=xl/worksheets/sheet12.xml><?xml version="1.0" encoding="utf-8"?>
<worksheet xmlns="http://schemas.openxmlformats.org/spreadsheetml/2006/main" xmlns:r="http://schemas.openxmlformats.org/officeDocument/2006/relationships">
  <sheetPr>
    <tabColor theme="6"/>
  </sheetPr>
  <dimension ref="A1:G51"/>
  <sheetViews>
    <sheetView view="pageBreakPreview" zoomScaleSheetLayoutView="100" workbookViewId="0" topLeftCell="A19">
      <selection activeCell="A37" sqref="A37"/>
    </sheetView>
  </sheetViews>
  <sheetFormatPr defaultColWidth="9.33203125" defaultRowHeight="12.75"/>
  <cols>
    <col min="1" max="1" width="24.16015625" style="102" customWidth="1"/>
    <col min="2" max="2" width="43.5" style="133" customWidth="1"/>
    <col min="3" max="3" width="10.16015625" style="102" customWidth="1"/>
    <col min="4" max="4" width="13.5" style="102" customWidth="1"/>
    <col min="5" max="5" width="14.16015625" style="102" customWidth="1"/>
    <col min="6" max="6" width="10.5" style="102" customWidth="1"/>
    <col min="7" max="16384" width="9.33203125" style="102" customWidth="1"/>
  </cols>
  <sheetData>
    <row r="1" spans="1:6" ht="12.75">
      <c r="A1" s="100"/>
      <c r="B1" s="100"/>
      <c r="C1" s="101"/>
      <c r="D1" s="101"/>
      <c r="E1" s="101"/>
      <c r="F1" s="101"/>
    </row>
    <row r="2" spans="1:6" ht="12.75">
      <c r="A2" s="103"/>
      <c r="B2" s="100"/>
      <c r="C2" s="104"/>
      <c r="D2" s="104"/>
      <c r="E2" s="104"/>
      <c r="F2" s="104"/>
    </row>
    <row r="3" spans="1:6" ht="12.75">
      <c r="A3" s="105"/>
      <c r="B3" s="105"/>
      <c r="C3" s="106"/>
      <c r="D3" s="106"/>
      <c r="E3" s="106"/>
      <c r="F3" s="106"/>
    </row>
    <row r="4" spans="1:7" ht="14.25">
      <c r="A4" s="107" t="s">
        <v>143</v>
      </c>
      <c r="B4" s="550" t="s">
        <v>236</v>
      </c>
      <c r="C4" s="550"/>
      <c r="D4" s="550"/>
      <c r="E4" s="550"/>
      <c r="F4" s="550"/>
      <c r="G4" s="109"/>
    </row>
    <row r="5" spans="1:7" ht="14.25">
      <c r="A5" s="107"/>
      <c r="B5" s="108"/>
      <c r="C5" s="110"/>
      <c r="D5" s="111"/>
      <c r="E5" s="112"/>
      <c r="F5" s="112"/>
      <c r="G5" s="109"/>
    </row>
    <row r="6" spans="1:7" ht="28.5">
      <c r="A6" s="113" t="s">
        <v>144</v>
      </c>
      <c r="B6" s="551" t="s">
        <v>239</v>
      </c>
      <c r="C6" s="551"/>
      <c r="D6" s="551"/>
      <c r="E6" s="551"/>
      <c r="F6" s="551"/>
      <c r="G6" s="109"/>
    </row>
    <row r="7" spans="1:7" ht="14.25">
      <c r="A7" s="114"/>
      <c r="B7" s="115"/>
      <c r="C7" s="116"/>
      <c r="D7" s="116"/>
      <c r="E7" s="116"/>
      <c r="F7" s="116"/>
      <c r="G7" s="109"/>
    </row>
    <row r="8" spans="1:7" ht="14.25">
      <c r="A8" s="107" t="s">
        <v>145</v>
      </c>
      <c r="B8" s="552" t="s">
        <v>173</v>
      </c>
      <c r="C8" s="552"/>
      <c r="D8" s="552"/>
      <c r="E8" s="552"/>
      <c r="F8" s="117"/>
      <c r="G8" s="109"/>
    </row>
    <row r="9" spans="1:7" ht="14.25">
      <c r="A9" s="114"/>
      <c r="B9" s="115"/>
      <c r="C9" s="118"/>
      <c r="D9" s="119"/>
      <c r="E9" s="120"/>
      <c r="F9" s="120"/>
      <c r="G9" s="109"/>
    </row>
    <row r="10" spans="1:7" ht="14.25">
      <c r="A10" s="107" t="s">
        <v>147</v>
      </c>
      <c r="B10" s="121" t="s">
        <v>241</v>
      </c>
      <c r="C10" s="118"/>
      <c r="D10" s="119"/>
      <c r="E10" s="120"/>
      <c r="F10" s="120"/>
      <c r="G10" s="109"/>
    </row>
    <row r="11" spans="1:7" ht="14.25">
      <c r="A11" s="114"/>
      <c r="B11" s="115"/>
      <c r="C11" s="116"/>
      <c r="D11" s="116"/>
      <c r="E11" s="116"/>
      <c r="F11" s="116"/>
      <c r="G11" s="109"/>
    </row>
    <row r="12" spans="1:7" ht="14.25">
      <c r="A12" s="107"/>
      <c r="B12" s="552"/>
      <c r="C12" s="552"/>
      <c r="D12" s="552"/>
      <c r="E12" s="552"/>
      <c r="F12" s="120"/>
      <c r="G12" s="109"/>
    </row>
    <row r="13" spans="1:7" ht="12.75">
      <c r="A13" s="122"/>
      <c r="B13" s="123"/>
      <c r="C13" s="124"/>
      <c r="D13" s="124"/>
      <c r="E13" s="124"/>
      <c r="F13" s="124"/>
      <c r="G13" s="109"/>
    </row>
    <row r="14" spans="1:7" ht="12.75">
      <c r="A14" s="125"/>
      <c r="B14" s="125"/>
      <c r="C14" s="126"/>
      <c r="D14" s="126"/>
      <c r="E14" s="126"/>
      <c r="F14" s="126"/>
      <c r="G14" s="109"/>
    </row>
    <row r="15" spans="1:7" ht="12.75">
      <c r="A15" s="125"/>
      <c r="B15" s="125"/>
      <c r="C15" s="126"/>
      <c r="D15" s="126"/>
      <c r="E15" s="126"/>
      <c r="F15" s="126"/>
      <c r="G15" s="109"/>
    </row>
    <row r="16" spans="1:7" ht="12.75">
      <c r="A16" s="127"/>
      <c r="B16" s="127"/>
      <c r="C16" s="127"/>
      <c r="D16" s="127"/>
      <c r="E16" s="127"/>
      <c r="F16" s="127"/>
      <c r="G16" s="109"/>
    </row>
    <row r="17" spans="1:7" ht="12.75">
      <c r="A17" s="125"/>
      <c r="B17" s="125"/>
      <c r="C17" s="126"/>
      <c r="D17" s="126"/>
      <c r="E17" s="126"/>
      <c r="F17" s="126"/>
      <c r="G17" s="109"/>
    </row>
    <row r="18" spans="1:7" ht="12.75">
      <c r="A18" s="125"/>
      <c r="B18" s="125"/>
      <c r="C18" s="126"/>
      <c r="D18" s="126"/>
      <c r="E18" s="126"/>
      <c r="F18" s="126"/>
      <c r="G18" s="109"/>
    </row>
    <row r="19" spans="1:7" ht="12.75">
      <c r="A19" s="125"/>
      <c r="B19" s="125"/>
      <c r="C19" s="126"/>
      <c r="D19" s="126"/>
      <c r="E19" s="126"/>
      <c r="F19" s="126"/>
      <c r="G19" s="109"/>
    </row>
    <row r="20" spans="1:7" ht="12.75">
      <c r="A20" s="125"/>
      <c r="B20" s="125"/>
      <c r="C20" s="126"/>
      <c r="D20" s="126"/>
      <c r="E20" s="126"/>
      <c r="F20" s="126"/>
      <c r="G20" s="109"/>
    </row>
    <row r="21" spans="1:7" ht="12.75">
      <c r="A21" s="125"/>
      <c r="B21" s="125"/>
      <c r="C21" s="126"/>
      <c r="D21" s="126"/>
      <c r="E21" s="126"/>
      <c r="F21" s="126"/>
      <c r="G21" s="109"/>
    </row>
    <row r="22" spans="1:7" ht="12.75">
      <c r="A22" s="125"/>
      <c r="B22" s="125"/>
      <c r="C22" s="126"/>
      <c r="D22" s="126"/>
      <c r="E22" s="126"/>
      <c r="F22" s="126"/>
      <c r="G22" s="109"/>
    </row>
    <row r="23" spans="1:7" ht="12.75">
      <c r="A23" s="125"/>
      <c r="B23" s="125"/>
      <c r="C23" s="126"/>
      <c r="D23" s="126"/>
      <c r="E23" s="126"/>
      <c r="F23" s="126"/>
      <c r="G23" s="109"/>
    </row>
    <row r="24" spans="1:7" ht="12.75">
      <c r="A24" s="125"/>
      <c r="B24" s="125"/>
      <c r="C24" s="126"/>
      <c r="D24" s="126"/>
      <c r="E24" s="126"/>
      <c r="F24" s="126"/>
      <c r="G24" s="109"/>
    </row>
    <row r="25" spans="1:7" ht="12.75">
      <c r="A25" s="125"/>
      <c r="B25" s="125"/>
      <c r="C25" s="126"/>
      <c r="D25" s="126"/>
      <c r="E25" s="126"/>
      <c r="F25" s="126"/>
      <c r="G25" s="109"/>
    </row>
    <row r="26" spans="1:7" ht="12.75">
      <c r="A26" s="125"/>
      <c r="B26" s="125"/>
      <c r="C26" s="126"/>
      <c r="D26" s="126"/>
      <c r="E26" s="126"/>
      <c r="F26" s="126"/>
      <c r="G26" s="109"/>
    </row>
    <row r="27" spans="1:7" ht="12.75">
      <c r="A27" s="125"/>
      <c r="B27" s="125"/>
      <c r="C27" s="126"/>
      <c r="D27" s="126"/>
      <c r="E27" s="126"/>
      <c r="F27" s="126"/>
      <c r="G27" s="109"/>
    </row>
    <row r="28" spans="1:7" ht="12.75">
      <c r="A28" s="125"/>
      <c r="B28" s="125"/>
      <c r="C28" s="126"/>
      <c r="D28" s="126"/>
      <c r="E28" s="126"/>
      <c r="F28" s="126"/>
      <c r="G28" s="109"/>
    </row>
    <row r="29" spans="1:7" ht="12.75">
      <c r="A29" s="125"/>
      <c r="B29" s="125"/>
      <c r="C29" s="126"/>
      <c r="D29" s="126"/>
      <c r="E29" s="126"/>
      <c r="F29" s="126"/>
      <c r="G29" s="109"/>
    </row>
    <row r="30" spans="1:7" ht="12.75">
      <c r="A30" s="125"/>
      <c r="B30" s="125"/>
      <c r="C30" s="126"/>
      <c r="D30" s="126"/>
      <c r="E30" s="126"/>
      <c r="F30" s="126"/>
      <c r="G30" s="109"/>
    </row>
    <row r="31" spans="1:7" ht="12.75">
      <c r="A31" s="125"/>
      <c r="B31" s="125"/>
      <c r="C31" s="126"/>
      <c r="D31" s="126"/>
      <c r="E31" s="126"/>
      <c r="F31" s="126"/>
      <c r="G31" s="109"/>
    </row>
    <row r="32" spans="1:7" ht="12.75">
      <c r="A32" s="125"/>
      <c r="B32" s="125"/>
      <c r="C32" s="126"/>
      <c r="D32" s="126"/>
      <c r="E32" s="126"/>
      <c r="F32" s="126"/>
      <c r="G32" s="109"/>
    </row>
    <row r="33" spans="1:7" ht="12.75">
      <c r="A33" s="128"/>
      <c r="B33" s="128"/>
      <c r="C33" s="109"/>
      <c r="D33" s="109"/>
      <c r="E33" s="109"/>
      <c r="F33" s="109"/>
      <c r="G33" s="109"/>
    </row>
    <row r="34" spans="1:7" ht="59.25" customHeight="1">
      <c r="A34" s="553" t="s">
        <v>242</v>
      </c>
      <c r="B34" s="553"/>
      <c r="C34" s="553"/>
      <c r="D34" s="553"/>
      <c r="E34" s="553"/>
      <c r="F34" s="235"/>
      <c r="G34" s="109"/>
    </row>
    <row r="35" spans="1:7" ht="12.75">
      <c r="A35" s="109"/>
      <c r="B35" s="128"/>
      <c r="C35" s="109"/>
      <c r="D35" s="109"/>
      <c r="E35" s="109"/>
      <c r="F35" s="109"/>
      <c r="G35" s="109"/>
    </row>
    <row r="36" spans="1:7" ht="15.75">
      <c r="A36" s="129">
        <v>8</v>
      </c>
      <c r="B36" s="183" t="s">
        <v>174</v>
      </c>
      <c r="C36" s="109"/>
      <c r="D36" s="109"/>
      <c r="E36" s="109"/>
      <c r="F36" s="109"/>
      <c r="G36" s="109"/>
    </row>
    <row r="37" spans="1:7" ht="15.75">
      <c r="A37" s="129"/>
      <c r="B37" s="130"/>
      <c r="C37" s="109"/>
      <c r="D37" s="109"/>
      <c r="E37" s="109"/>
      <c r="F37" s="109"/>
      <c r="G37" s="109"/>
    </row>
    <row r="38" spans="1:7" ht="15.75">
      <c r="A38" s="129"/>
      <c r="B38" s="130"/>
      <c r="C38" s="109"/>
      <c r="D38" s="109"/>
      <c r="E38" s="109"/>
      <c r="F38" s="109"/>
      <c r="G38" s="109"/>
    </row>
    <row r="39" spans="1:7" ht="15.75">
      <c r="A39" s="129"/>
      <c r="B39" s="130"/>
      <c r="C39" s="109"/>
      <c r="D39" s="109"/>
      <c r="E39" s="109"/>
      <c r="F39" s="109"/>
      <c r="G39" s="109"/>
    </row>
    <row r="40" spans="1:7" ht="15.75">
      <c r="A40" s="129"/>
      <c r="B40" s="130"/>
      <c r="C40" s="109"/>
      <c r="D40" s="109"/>
      <c r="E40" s="109"/>
      <c r="F40" s="109"/>
      <c r="G40" s="109"/>
    </row>
    <row r="41" spans="1:7" ht="15.75">
      <c r="A41" s="129"/>
      <c r="B41" s="130"/>
      <c r="C41" s="109"/>
      <c r="D41" s="109"/>
      <c r="E41" s="109"/>
      <c r="F41" s="109"/>
      <c r="G41" s="109"/>
    </row>
    <row r="42" spans="1:7" ht="15.75">
      <c r="A42" s="129"/>
      <c r="B42" s="130"/>
      <c r="C42" s="109"/>
      <c r="D42" s="109"/>
      <c r="E42" s="109"/>
      <c r="F42" s="109"/>
      <c r="G42" s="109"/>
    </row>
    <row r="43" spans="1:7" ht="15.75">
      <c r="A43" s="131"/>
      <c r="B43" s="132"/>
      <c r="C43" s="109"/>
      <c r="D43" s="109"/>
      <c r="E43" s="109"/>
      <c r="F43" s="109"/>
      <c r="G43" s="109"/>
    </row>
    <row r="44" spans="1:7" ht="15.75">
      <c r="A44" s="131"/>
      <c r="B44" s="132"/>
      <c r="C44" s="109"/>
      <c r="D44" s="109"/>
      <c r="E44" s="109"/>
      <c r="F44" s="109"/>
      <c r="G44" s="109"/>
    </row>
    <row r="45" spans="1:7" ht="15.75">
      <c r="A45" s="131"/>
      <c r="B45" s="132"/>
      <c r="C45" s="109"/>
      <c r="D45" s="109"/>
      <c r="E45" s="109"/>
      <c r="F45" s="109"/>
      <c r="G45" s="109"/>
    </row>
    <row r="46" spans="1:7" ht="15.75">
      <c r="A46" s="131"/>
      <c r="B46" s="132"/>
      <c r="C46" s="109"/>
      <c r="D46" s="109"/>
      <c r="E46" s="109"/>
      <c r="F46" s="109"/>
      <c r="G46" s="109"/>
    </row>
    <row r="47" spans="1:7" ht="15.75">
      <c r="A47" s="131"/>
      <c r="B47" s="132"/>
      <c r="C47" s="109"/>
      <c r="D47" s="109"/>
      <c r="E47" s="109"/>
      <c r="F47" s="109"/>
      <c r="G47" s="109"/>
    </row>
    <row r="48" spans="1:7" ht="15.75">
      <c r="A48" s="131"/>
      <c r="B48" s="132"/>
      <c r="C48" s="109"/>
      <c r="D48" s="109"/>
      <c r="E48" s="109"/>
      <c r="F48" s="109"/>
      <c r="G48" s="109"/>
    </row>
    <row r="49" spans="1:7" ht="15.75">
      <c r="A49" s="131"/>
      <c r="B49" s="132"/>
      <c r="C49" s="109"/>
      <c r="D49" s="109"/>
      <c r="E49" s="109"/>
      <c r="F49" s="109"/>
      <c r="G49" s="109"/>
    </row>
    <row r="50" ht="15.75">
      <c r="A50" s="129"/>
    </row>
    <row r="51" ht="15.75">
      <c r="A51" s="129"/>
    </row>
  </sheetData>
  <sheetProtection/>
  <mergeCells count="5">
    <mergeCell ref="B4:F4"/>
    <mergeCell ref="B6:F6"/>
    <mergeCell ref="B8:E8"/>
    <mergeCell ref="B12:E12"/>
    <mergeCell ref="A34:E34"/>
  </mergeCells>
  <printOptions/>
  <pageMargins left="0.984251968503937" right="0.5905511811023623" top="0.7480314960629921" bottom="0.7480314960629921" header="0.31496062992125984" footer="0.31496062992125984"/>
  <pageSetup firstPageNumber="1" useFirstPageNumber="1" orientation="portrait" paperSize="9" scale="99" r:id="rId1"/>
  <headerFooter>
    <oddHeader>&amp;CReciklažno dvorište "Knin"</oddHeader>
  </headerFooter>
</worksheet>
</file>

<file path=xl/worksheets/sheet13.xml><?xml version="1.0" encoding="utf-8"?>
<worksheet xmlns="http://schemas.openxmlformats.org/spreadsheetml/2006/main" xmlns:r="http://schemas.openxmlformats.org/officeDocument/2006/relationships">
  <sheetPr>
    <tabColor theme="6"/>
  </sheetPr>
  <dimension ref="A1:F109"/>
  <sheetViews>
    <sheetView view="pageBreakPreview" zoomScale="115" zoomScaleSheetLayoutView="115" workbookViewId="0" topLeftCell="A63">
      <selection activeCell="D77" sqref="D77:E77"/>
    </sheetView>
  </sheetViews>
  <sheetFormatPr defaultColWidth="2.5" defaultRowHeight="12.75"/>
  <cols>
    <col min="1" max="1" width="8" style="175" customWidth="1"/>
    <col min="2" max="2" width="52.83203125" style="210" customWidth="1"/>
    <col min="3" max="3" width="8" style="175" customWidth="1"/>
    <col min="4" max="4" width="11.16015625" style="211" customWidth="1"/>
    <col min="5" max="5" width="11.16015625" style="212" customWidth="1"/>
    <col min="6" max="6" width="13.16015625" style="212" customWidth="1"/>
    <col min="7" max="7" width="10.5" style="188" customWidth="1"/>
    <col min="8" max="16384" width="2.5" style="175" customWidth="1"/>
  </cols>
  <sheetData>
    <row r="1" spans="1:6" ht="12.75" customHeight="1">
      <c r="A1" s="195"/>
      <c r="B1" s="196"/>
      <c r="C1" s="196"/>
      <c r="D1" s="196"/>
      <c r="E1" s="196"/>
      <c r="F1" s="196"/>
    </row>
    <row r="2" spans="1:6" ht="12.75" customHeight="1">
      <c r="A2" s="192"/>
      <c r="B2" s="554" t="s">
        <v>169</v>
      </c>
      <c r="C2" s="554"/>
      <c r="D2" s="554"/>
      <c r="E2" s="554"/>
      <c r="F2" s="554"/>
    </row>
    <row r="3" spans="1:6" ht="12.75" customHeight="1">
      <c r="A3" s="195"/>
      <c r="B3" s="196"/>
      <c r="C3" s="196"/>
      <c r="D3" s="196"/>
      <c r="E3" s="196"/>
      <c r="F3" s="196"/>
    </row>
    <row r="4" spans="1:6" ht="224.25" customHeight="1">
      <c r="A4" s="570" t="s">
        <v>175</v>
      </c>
      <c r="B4" s="570"/>
      <c r="C4" s="570"/>
      <c r="D4" s="570"/>
      <c r="E4" s="570"/>
      <c r="F4" s="570"/>
    </row>
    <row r="5" spans="1:6" ht="12.75" customHeight="1">
      <c r="A5" s="195"/>
      <c r="B5" s="197"/>
      <c r="C5" s="197"/>
      <c r="D5" s="197"/>
      <c r="E5" s="197"/>
      <c r="F5" s="197"/>
    </row>
    <row r="6" spans="1:6" ht="12.75" customHeight="1">
      <c r="A6" s="198" t="s">
        <v>11</v>
      </c>
      <c r="B6" s="199" t="s">
        <v>12</v>
      </c>
      <c r="C6" s="199" t="s">
        <v>13</v>
      </c>
      <c r="D6" s="199" t="s">
        <v>4</v>
      </c>
      <c r="E6" s="200" t="s">
        <v>14</v>
      </c>
      <c r="F6" s="200" t="s">
        <v>15</v>
      </c>
    </row>
    <row r="7" spans="1:6" ht="12.75">
      <c r="A7" s="201"/>
      <c r="B7" s="202"/>
      <c r="C7" s="201"/>
      <c r="D7" s="203"/>
      <c r="E7" s="204"/>
      <c r="F7" s="203"/>
    </row>
    <row r="8" spans="1:6" ht="12.75">
      <c r="A8" s="205" t="s">
        <v>276</v>
      </c>
      <c r="B8" s="571" t="s">
        <v>174</v>
      </c>
      <c r="C8" s="571"/>
      <c r="D8" s="571"/>
      <c r="E8" s="571"/>
      <c r="F8" s="571"/>
    </row>
    <row r="9" spans="1:6" ht="12.75">
      <c r="A9" s="206"/>
      <c r="B9" s="207"/>
      <c r="C9" s="207"/>
      <c r="D9" s="207"/>
      <c r="E9" s="207"/>
      <c r="F9" s="207"/>
    </row>
    <row r="10" spans="1:6" ht="25.5">
      <c r="A10" s="206"/>
      <c r="B10" s="456" t="s">
        <v>177</v>
      </c>
      <c r="C10" s="207"/>
      <c r="D10" s="207"/>
      <c r="E10" s="535"/>
      <c r="F10" s="207"/>
    </row>
    <row r="11" spans="1:6" ht="12.75">
      <c r="A11" s="170"/>
      <c r="B11" s="207"/>
      <c r="C11" s="172"/>
      <c r="D11" s="208"/>
      <c r="E11" s="536"/>
      <c r="F11" s="457"/>
    </row>
    <row r="12" spans="1:6" ht="12.75">
      <c r="A12" s="458" t="s">
        <v>5</v>
      </c>
      <c r="B12" s="459" t="s">
        <v>178</v>
      </c>
      <c r="C12" s="460"/>
      <c r="D12" s="461"/>
      <c r="E12" s="537"/>
      <c r="F12" s="462"/>
    </row>
    <row r="13" spans="1:6" s="188" customFormat="1" ht="114.75">
      <c r="A13" s="218"/>
      <c r="B13" s="463" t="s">
        <v>355</v>
      </c>
      <c r="C13" s="5" t="s">
        <v>34</v>
      </c>
      <c r="D13" s="17">
        <v>1</v>
      </c>
      <c r="E13" s="538"/>
      <c r="F13" s="468"/>
    </row>
    <row r="14" spans="1:6" s="188" customFormat="1" ht="25.5">
      <c r="A14" s="218"/>
      <c r="B14" s="463" t="s">
        <v>179</v>
      </c>
      <c r="C14" s="5"/>
      <c r="D14" s="17"/>
      <c r="E14" s="539"/>
      <c r="F14" s="464"/>
    </row>
    <row r="15" spans="1:6" s="188" customFormat="1" ht="25.5">
      <c r="A15" s="218"/>
      <c r="B15" s="463" t="s">
        <v>180</v>
      </c>
      <c r="C15" s="5"/>
      <c r="D15" s="17"/>
      <c r="E15" s="539"/>
      <c r="F15" s="464"/>
    </row>
    <row r="16" spans="1:6" s="188" customFormat="1" ht="51">
      <c r="A16" s="218"/>
      <c r="B16" s="463" t="s">
        <v>181</v>
      </c>
      <c r="C16" s="5" t="s">
        <v>182</v>
      </c>
      <c r="D16" s="17">
        <v>1</v>
      </c>
      <c r="E16" s="539"/>
      <c r="F16" s="464"/>
    </row>
    <row r="17" spans="1:6" s="188" customFormat="1" ht="25.5">
      <c r="A17" s="218"/>
      <c r="B17" s="463" t="s">
        <v>183</v>
      </c>
      <c r="C17" s="5" t="s">
        <v>182</v>
      </c>
      <c r="D17" s="17">
        <v>2</v>
      </c>
      <c r="E17" s="539"/>
      <c r="F17" s="464"/>
    </row>
    <row r="18" spans="1:6" s="188" customFormat="1" ht="12.75">
      <c r="A18" s="218"/>
      <c r="B18" s="463" t="s">
        <v>184</v>
      </c>
      <c r="C18" s="5" t="s">
        <v>224</v>
      </c>
      <c r="D18" s="17">
        <v>1</v>
      </c>
      <c r="E18" s="509"/>
      <c r="F18" s="39">
        <f>D18*E18</f>
        <v>0</v>
      </c>
    </row>
    <row r="19" spans="1:6" s="188" customFormat="1" ht="12.75">
      <c r="A19" s="458"/>
      <c r="B19" s="465"/>
      <c r="C19" s="172"/>
      <c r="D19" s="208"/>
      <c r="E19" s="540"/>
      <c r="F19" s="464"/>
    </row>
    <row r="20" spans="1:6" s="188" customFormat="1" ht="38.25">
      <c r="A20" s="458" t="s">
        <v>6</v>
      </c>
      <c r="B20" s="463" t="s">
        <v>356</v>
      </c>
      <c r="C20" s="463"/>
      <c r="D20" s="466"/>
      <c r="E20" s="541"/>
      <c r="F20" s="464"/>
    </row>
    <row r="21" spans="1:6" s="188" customFormat="1" ht="12.75">
      <c r="A21" s="467"/>
      <c r="B21" s="463" t="s">
        <v>225</v>
      </c>
      <c r="C21" s="463"/>
      <c r="D21" s="466"/>
      <c r="E21" s="542"/>
      <c r="F21" s="468"/>
    </row>
    <row r="22" spans="1:6" s="188" customFormat="1" ht="12.75">
      <c r="A22" s="458"/>
      <c r="B22" s="463" t="s">
        <v>226</v>
      </c>
      <c r="C22" s="463"/>
      <c r="D22" s="461"/>
      <c r="E22" s="543"/>
      <c r="F22" s="462"/>
    </row>
    <row r="23" spans="1:6" s="188" customFormat="1" ht="12.75">
      <c r="A23" s="467"/>
      <c r="B23" s="463" t="s">
        <v>227</v>
      </c>
      <c r="C23" s="463"/>
      <c r="D23" s="466"/>
      <c r="E23" s="469"/>
      <c r="F23" s="468"/>
    </row>
    <row r="24" spans="1:6" s="188" customFormat="1" ht="12.75">
      <c r="A24" s="467"/>
      <c r="B24" s="463" t="s">
        <v>228</v>
      </c>
      <c r="C24" s="463"/>
      <c r="D24" s="466"/>
      <c r="E24" s="469"/>
      <c r="F24" s="468"/>
    </row>
    <row r="25" spans="1:6" s="188" customFormat="1" ht="12.75">
      <c r="A25" s="467"/>
      <c r="B25" s="463" t="s">
        <v>229</v>
      </c>
      <c r="C25" s="463"/>
      <c r="D25" s="466"/>
      <c r="E25" s="469"/>
      <c r="F25" s="468"/>
    </row>
    <row r="26" spans="1:6" s="188" customFormat="1" ht="12.75">
      <c r="A26" s="467"/>
      <c r="B26" s="463" t="s">
        <v>230</v>
      </c>
      <c r="C26" s="463"/>
      <c r="D26" s="466"/>
      <c r="E26" s="469"/>
      <c r="F26" s="468"/>
    </row>
    <row r="27" spans="1:6" s="188" customFormat="1" ht="14.25" customHeight="1">
      <c r="A27" s="458"/>
      <c r="B27" s="463" t="s">
        <v>184</v>
      </c>
      <c r="C27" s="5" t="s">
        <v>224</v>
      </c>
      <c r="D27" s="17">
        <v>1</v>
      </c>
      <c r="E27" s="469" t="s">
        <v>185</v>
      </c>
      <c r="F27" s="468"/>
    </row>
    <row r="28" spans="1:6" s="188" customFormat="1" ht="12.75">
      <c r="A28" s="467"/>
      <c r="B28" s="465"/>
      <c r="C28" s="172"/>
      <c r="D28" s="466"/>
      <c r="E28" s="544"/>
      <c r="F28" s="468"/>
    </row>
    <row r="29" spans="1:6" s="188" customFormat="1" ht="12.75">
      <c r="A29" s="458" t="s">
        <v>41</v>
      </c>
      <c r="B29" s="470" t="s">
        <v>186</v>
      </c>
      <c r="C29" s="172"/>
      <c r="D29" s="466"/>
      <c r="E29" s="544"/>
      <c r="F29" s="466"/>
    </row>
    <row r="30" spans="1:6" s="188" customFormat="1" ht="51">
      <c r="A30" s="458"/>
      <c r="B30" s="463" t="s">
        <v>187</v>
      </c>
      <c r="C30" s="5" t="s">
        <v>34</v>
      </c>
      <c r="D30" s="17">
        <v>2</v>
      </c>
      <c r="E30" s="513"/>
      <c r="F30" s="41">
        <f>D30*E30</f>
        <v>0</v>
      </c>
    </row>
    <row r="31" spans="1:6" s="188" customFormat="1" ht="51">
      <c r="A31" s="467"/>
      <c r="B31" s="463" t="s">
        <v>378</v>
      </c>
      <c r="C31" s="5" t="s">
        <v>34</v>
      </c>
      <c r="D31" s="17">
        <v>2</v>
      </c>
      <c r="E31" s="513"/>
      <c r="F31" s="41">
        <f>D31*E31</f>
        <v>0</v>
      </c>
    </row>
    <row r="32" spans="1:6" s="188" customFormat="1" ht="12.75">
      <c r="A32" s="467"/>
      <c r="B32" s="463" t="s">
        <v>188</v>
      </c>
      <c r="C32" s="5" t="s">
        <v>34</v>
      </c>
      <c r="D32" s="17">
        <v>2</v>
      </c>
      <c r="E32" s="513"/>
      <c r="F32" s="41">
        <f>D32*E32</f>
        <v>0</v>
      </c>
    </row>
    <row r="33" spans="1:6" s="188" customFormat="1" ht="12.75">
      <c r="A33" s="467"/>
      <c r="B33" s="465"/>
      <c r="C33" s="172"/>
      <c r="D33" s="466"/>
      <c r="E33" s="544"/>
      <c r="F33" s="466"/>
    </row>
    <row r="34" spans="1:6" s="188" customFormat="1" ht="12.75">
      <c r="A34" s="458" t="s">
        <v>50</v>
      </c>
      <c r="B34" s="470" t="s">
        <v>189</v>
      </c>
      <c r="C34" s="172"/>
      <c r="D34" s="466"/>
      <c r="E34" s="544"/>
      <c r="F34" s="466"/>
    </row>
    <row r="35" spans="1:6" s="188" customFormat="1" ht="18">
      <c r="A35" s="458"/>
      <c r="B35" s="463" t="s">
        <v>361</v>
      </c>
      <c r="C35" s="172" t="s">
        <v>7</v>
      </c>
      <c r="D35" s="466">
        <v>25</v>
      </c>
      <c r="E35" s="544"/>
      <c r="F35" s="41">
        <f aca="true" t="shared" si="0" ref="F35:F43">D35*E35</f>
        <v>0</v>
      </c>
    </row>
    <row r="36" spans="1:6" s="188" customFormat="1" ht="18">
      <c r="A36" s="467"/>
      <c r="B36" s="463" t="s">
        <v>362</v>
      </c>
      <c r="C36" s="5" t="s">
        <v>7</v>
      </c>
      <c r="D36" s="17">
        <v>35</v>
      </c>
      <c r="E36" s="513"/>
      <c r="F36" s="41">
        <f t="shared" si="0"/>
        <v>0</v>
      </c>
    </row>
    <row r="37" spans="1:6" s="188" customFormat="1" ht="18">
      <c r="A37" s="467"/>
      <c r="B37" s="463" t="s">
        <v>363</v>
      </c>
      <c r="C37" s="5" t="s">
        <v>7</v>
      </c>
      <c r="D37" s="17">
        <v>15</v>
      </c>
      <c r="E37" s="513"/>
      <c r="F37" s="41">
        <f t="shared" si="0"/>
        <v>0</v>
      </c>
    </row>
    <row r="38" spans="1:6" s="188" customFormat="1" ht="18">
      <c r="A38" s="458"/>
      <c r="B38" s="463" t="s">
        <v>364</v>
      </c>
      <c r="C38" s="5" t="s">
        <v>7</v>
      </c>
      <c r="D38" s="17">
        <v>80</v>
      </c>
      <c r="E38" s="513"/>
      <c r="F38" s="41">
        <f t="shared" si="0"/>
        <v>0</v>
      </c>
    </row>
    <row r="39" spans="1:6" s="188" customFormat="1" ht="18">
      <c r="A39" s="467"/>
      <c r="B39" s="463" t="s">
        <v>365</v>
      </c>
      <c r="C39" s="5" t="s">
        <v>7</v>
      </c>
      <c r="D39" s="17">
        <v>15</v>
      </c>
      <c r="E39" s="513"/>
      <c r="F39" s="41">
        <f t="shared" si="0"/>
        <v>0</v>
      </c>
    </row>
    <row r="40" spans="1:6" s="188" customFormat="1" ht="12.75">
      <c r="A40" s="467"/>
      <c r="B40" s="463" t="s">
        <v>190</v>
      </c>
      <c r="C40" s="5" t="s">
        <v>7</v>
      </c>
      <c r="D40" s="17">
        <v>225</v>
      </c>
      <c r="E40" s="513"/>
      <c r="F40" s="41">
        <f t="shared" si="0"/>
        <v>0</v>
      </c>
    </row>
    <row r="41" spans="1:6" s="188" customFormat="1" ht="12.75">
      <c r="A41" s="467"/>
      <c r="B41" s="463" t="s">
        <v>357</v>
      </c>
      <c r="C41" s="5" t="s">
        <v>7</v>
      </c>
      <c r="D41" s="17">
        <v>25</v>
      </c>
      <c r="E41" s="513"/>
      <c r="F41" s="41">
        <f>D41*E41</f>
        <v>0</v>
      </c>
    </row>
    <row r="42" spans="1:6" s="188" customFormat="1" ht="12.75">
      <c r="A42" s="467"/>
      <c r="B42" s="463" t="s">
        <v>191</v>
      </c>
      <c r="C42" s="5" t="s">
        <v>7</v>
      </c>
      <c r="D42" s="17">
        <v>75</v>
      </c>
      <c r="E42" s="513"/>
      <c r="F42" s="41">
        <f t="shared" si="0"/>
        <v>0</v>
      </c>
    </row>
    <row r="43" spans="1:6" s="188" customFormat="1" ht="12.75">
      <c r="A43" s="467"/>
      <c r="B43" s="463" t="s">
        <v>192</v>
      </c>
      <c r="C43" s="5" t="s">
        <v>34</v>
      </c>
      <c r="D43" s="17">
        <v>20</v>
      </c>
      <c r="E43" s="513"/>
      <c r="F43" s="41">
        <f t="shared" si="0"/>
        <v>0</v>
      </c>
    </row>
    <row r="44" spans="1:6" s="188" customFormat="1" ht="12.75">
      <c r="A44" s="467"/>
      <c r="B44" s="463" t="s">
        <v>184</v>
      </c>
      <c r="C44" s="172"/>
      <c r="D44" s="466"/>
      <c r="E44" s="544"/>
      <c r="F44" s="466"/>
    </row>
    <row r="45" spans="1:6" s="188" customFormat="1" ht="12.75">
      <c r="A45" s="467"/>
      <c r="B45" s="465"/>
      <c r="C45" s="172"/>
      <c r="D45" s="466"/>
      <c r="E45" s="544"/>
      <c r="F45" s="466"/>
    </row>
    <row r="46" spans="1:6" s="188" customFormat="1" ht="12.75">
      <c r="A46" s="458" t="s">
        <v>51</v>
      </c>
      <c r="B46" s="470" t="s">
        <v>193</v>
      </c>
      <c r="C46" s="172"/>
      <c r="D46" s="466"/>
      <c r="E46" s="544"/>
      <c r="F46" s="466"/>
    </row>
    <row r="47" spans="1:6" s="188" customFormat="1" ht="12.75">
      <c r="A47" s="467"/>
      <c r="B47" s="463" t="s">
        <v>194</v>
      </c>
      <c r="C47" s="5" t="s">
        <v>7</v>
      </c>
      <c r="D47" s="17">
        <v>225</v>
      </c>
      <c r="E47" s="513"/>
      <c r="F47" s="41">
        <f>D47*E47</f>
        <v>0</v>
      </c>
    </row>
    <row r="48" spans="1:6" s="188" customFormat="1" ht="17.25" customHeight="1">
      <c r="A48" s="467"/>
      <c r="B48" s="471" t="s">
        <v>195</v>
      </c>
      <c r="C48" s="472" t="s">
        <v>196</v>
      </c>
      <c r="D48" s="358">
        <v>1</v>
      </c>
      <c r="E48" s="509"/>
      <c r="F48" s="39">
        <f>D48*E48</f>
        <v>0</v>
      </c>
    </row>
    <row r="49" spans="1:6" s="188" customFormat="1" ht="12.75">
      <c r="A49" s="467"/>
      <c r="B49" s="463"/>
      <c r="C49" s="5"/>
      <c r="D49" s="17"/>
      <c r="E49" s="513"/>
      <c r="F49" s="41"/>
    </row>
    <row r="50" spans="1:6" s="188" customFormat="1" ht="12.75">
      <c r="A50" s="467"/>
      <c r="B50" s="463" t="s">
        <v>197</v>
      </c>
      <c r="C50" s="5"/>
      <c r="D50" s="17"/>
      <c r="E50" s="513"/>
      <c r="F50" s="41"/>
    </row>
    <row r="51" spans="1:6" s="188" customFormat="1" ht="12.75">
      <c r="A51" s="467"/>
      <c r="B51" s="463" t="s">
        <v>198</v>
      </c>
      <c r="C51" s="5" t="s">
        <v>34</v>
      </c>
      <c r="D51" s="17">
        <v>2</v>
      </c>
      <c r="E51" s="513"/>
      <c r="F51" s="41">
        <f>D51*E51</f>
        <v>0</v>
      </c>
    </row>
    <row r="52" spans="1:6" s="188" customFormat="1" ht="12.75">
      <c r="A52" s="467"/>
      <c r="B52" s="463" t="s">
        <v>199</v>
      </c>
      <c r="C52" s="5"/>
      <c r="D52" s="17"/>
      <c r="E52" s="513"/>
      <c r="F52" s="41"/>
    </row>
    <row r="53" spans="1:6" s="188" customFormat="1" ht="12.75">
      <c r="A53" s="467"/>
      <c r="B53" s="463" t="s">
        <v>200</v>
      </c>
      <c r="C53" s="5"/>
      <c r="D53" s="17"/>
      <c r="E53" s="513"/>
      <c r="F53" s="41"/>
    </row>
    <row r="54" spans="1:6" s="188" customFormat="1" ht="12.75">
      <c r="A54" s="467"/>
      <c r="B54" s="463" t="s">
        <v>201</v>
      </c>
      <c r="C54" s="5"/>
      <c r="D54" s="17"/>
      <c r="E54" s="513"/>
      <c r="F54" s="41"/>
    </row>
    <row r="55" spans="1:6" s="188" customFormat="1" ht="12.75">
      <c r="A55" s="467"/>
      <c r="B55" s="463" t="s">
        <v>202</v>
      </c>
      <c r="C55" s="5"/>
      <c r="D55" s="17"/>
      <c r="E55" s="513"/>
      <c r="F55" s="41"/>
    </row>
    <row r="56" spans="1:6" s="188" customFormat="1" ht="12.75">
      <c r="A56" s="467"/>
      <c r="B56" s="463"/>
      <c r="C56" s="5"/>
      <c r="D56" s="17"/>
      <c r="E56" s="513"/>
      <c r="F56" s="41"/>
    </row>
    <row r="57" spans="1:6" s="188" customFormat="1" ht="12.75">
      <c r="A57" s="467"/>
      <c r="B57" s="463" t="s">
        <v>203</v>
      </c>
      <c r="C57" s="5" t="s">
        <v>7</v>
      </c>
      <c r="D57" s="17">
        <v>15</v>
      </c>
      <c r="E57" s="513"/>
      <c r="F57" s="41">
        <f>D57*E57</f>
        <v>0</v>
      </c>
    </row>
    <row r="58" spans="1:6" s="188" customFormat="1" ht="12.75">
      <c r="A58" s="467"/>
      <c r="B58" s="463"/>
      <c r="C58" s="5"/>
      <c r="D58" s="17"/>
      <c r="E58" s="513"/>
      <c r="F58" s="41"/>
    </row>
    <row r="59" spans="1:6" s="188" customFormat="1" ht="12.75">
      <c r="A59" s="467"/>
      <c r="B59" s="463" t="s">
        <v>231</v>
      </c>
      <c r="C59" s="5" t="s">
        <v>7</v>
      </c>
      <c r="D59" s="17">
        <v>15</v>
      </c>
      <c r="E59" s="513"/>
      <c r="F59" s="41">
        <f>D59*E59</f>
        <v>0</v>
      </c>
    </row>
    <row r="60" spans="1:6" s="188" customFormat="1" ht="12.75">
      <c r="A60" s="467"/>
      <c r="B60" s="463"/>
      <c r="C60" s="5"/>
      <c r="D60" s="17"/>
      <c r="E60" s="513"/>
      <c r="F60" s="41"/>
    </row>
    <row r="61" spans="1:6" s="188" customFormat="1" ht="12.75">
      <c r="A61" s="467"/>
      <c r="B61" s="463" t="s">
        <v>204</v>
      </c>
      <c r="C61" s="5" t="s">
        <v>34</v>
      </c>
      <c r="D61" s="17">
        <v>2</v>
      </c>
      <c r="E61" s="513"/>
      <c r="F61" s="41">
        <f>D61*E61</f>
        <v>0</v>
      </c>
    </row>
    <row r="62" spans="1:6" s="188" customFormat="1" ht="12.75">
      <c r="A62" s="467"/>
      <c r="B62" s="463"/>
      <c r="C62" s="5"/>
      <c r="D62" s="17"/>
      <c r="E62" s="513"/>
      <c r="F62" s="41"/>
    </row>
    <row r="63" spans="1:6" s="188" customFormat="1" ht="25.5">
      <c r="A63" s="467"/>
      <c r="B63" s="463" t="s">
        <v>205</v>
      </c>
      <c r="C63" s="5" t="s">
        <v>7</v>
      </c>
      <c r="D63" s="17">
        <v>225</v>
      </c>
      <c r="E63" s="513"/>
      <c r="F63" s="41">
        <f>D63*E63</f>
        <v>0</v>
      </c>
    </row>
    <row r="64" spans="1:6" s="188" customFormat="1" ht="12.75">
      <c r="A64" s="467"/>
      <c r="B64" s="463"/>
      <c r="C64" s="5"/>
      <c r="D64" s="17"/>
      <c r="E64" s="513"/>
      <c r="F64" s="41"/>
    </row>
    <row r="65" spans="1:6" s="188" customFormat="1" ht="25.5">
      <c r="A65" s="467"/>
      <c r="B65" s="463" t="s">
        <v>206</v>
      </c>
      <c r="C65" s="5" t="s">
        <v>182</v>
      </c>
      <c r="D65" s="17">
        <v>1</v>
      </c>
      <c r="E65" s="513"/>
      <c r="F65" s="41">
        <f>D65*E65</f>
        <v>0</v>
      </c>
    </row>
    <row r="66" spans="1:6" s="188" customFormat="1" ht="12.75">
      <c r="A66" s="467"/>
      <c r="B66" s="463"/>
      <c r="C66" s="5"/>
      <c r="D66" s="17"/>
      <c r="E66" s="513"/>
      <c r="F66" s="41"/>
    </row>
    <row r="67" spans="1:6" s="188" customFormat="1" ht="12.75">
      <c r="A67" s="467"/>
      <c r="B67" s="463" t="s">
        <v>207</v>
      </c>
      <c r="C67" s="5" t="s">
        <v>7</v>
      </c>
      <c r="D67" s="17">
        <v>225</v>
      </c>
      <c r="E67" s="513"/>
      <c r="F67" s="41">
        <f>D67*E67</f>
        <v>0</v>
      </c>
    </row>
    <row r="68" spans="1:6" s="188" customFormat="1" ht="12.75">
      <c r="A68" s="467"/>
      <c r="B68" s="463"/>
      <c r="C68" s="5"/>
      <c r="D68" s="17"/>
      <c r="E68" s="513"/>
      <c r="F68" s="41"/>
    </row>
    <row r="69" spans="1:6" s="188" customFormat="1" ht="12.75">
      <c r="A69" s="467"/>
      <c r="B69" s="463" t="s">
        <v>208</v>
      </c>
      <c r="C69" s="5" t="s">
        <v>196</v>
      </c>
      <c r="D69" s="17"/>
      <c r="E69" s="513"/>
      <c r="F69" s="41">
        <f>E69</f>
        <v>0</v>
      </c>
    </row>
    <row r="70" spans="1:6" s="188" customFormat="1" ht="12.75">
      <c r="A70" s="458"/>
      <c r="B70" s="463"/>
      <c r="C70" s="5"/>
      <c r="D70" s="17"/>
      <c r="E70" s="513"/>
      <c r="F70" s="41"/>
    </row>
    <row r="71" spans="1:6" s="188" customFormat="1" ht="25.5">
      <c r="A71" s="467"/>
      <c r="B71" s="463" t="s">
        <v>209</v>
      </c>
      <c r="C71" s="5" t="s">
        <v>46</v>
      </c>
      <c r="D71" s="17">
        <v>8</v>
      </c>
      <c r="E71" s="513"/>
      <c r="F71" s="41">
        <f>D71*E71</f>
        <v>0</v>
      </c>
    </row>
    <row r="72" spans="1:6" s="188" customFormat="1" ht="12.75">
      <c r="A72" s="467"/>
      <c r="B72" s="463"/>
      <c r="C72" s="5"/>
      <c r="D72" s="17"/>
      <c r="E72" s="513"/>
      <c r="F72" s="41"/>
    </row>
    <row r="73" spans="1:6" s="188" customFormat="1" ht="12.75">
      <c r="A73" s="467"/>
      <c r="B73" s="463" t="s">
        <v>210</v>
      </c>
      <c r="C73" s="5" t="s">
        <v>7</v>
      </c>
      <c r="D73" s="17">
        <v>225</v>
      </c>
      <c r="E73" s="513"/>
      <c r="F73" s="41">
        <f>D73*E73</f>
        <v>0</v>
      </c>
    </row>
    <row r="74" spans="1:6" s="188" customFormat="1" ht="12.75">
      <c r="A74" s="467"/>
      <c r="B74" s="463"/>
      <c r="C74" s="5"/>
      <c r="D74" s="17"/>
      <c r="E74" s="513"/>
      <c r="F74" s="41"/>
    </row>
    <row r="75" spans="1:6" s="188" customFormat="1" ht="38.25">
      <c r="A75" s="467"/>
      <c r="B75" s="463" t="s">
        <v>211</v>
      </c>
      <c r="C75" s="5" t="s">
        <v>182</v>
      </c>
      <c r="D75" s="17">
        <v>3</v>
      </c>
      <c r="E75" s="513"/>
      <c r="F75" s="41">
        <f>D75*E75</f>
        <v>0</v>
      </c>
    </row>
    <row r="76" spans="1:6" s="188" customFormat="1" ht="12.75">
      <c r="A76" s="467"/>
      <c r="B76" s="463"/>
      <c r="C76" s="5"/>
      <c r="D76" s="17"/>
      <c r="E76" s="513"/>
      <c r="F76" s="41"/>
    </row>
    <row r="77" spans="1:6" s="188" customFormat="1" ht="12.75">
      <c r="A77" s="467"/>
      <c r="B77" s="463" t="s">
        <v>212</v>
      </c>
      <c r="C77" s="5" t="s">
        <v>196</v>
      </c>
      <c r="D77" s="17">
        <v>1</v>
      </c>
      <c r="E77" s="513"/>
      <c r="F77" s="41">
        <f>D77*E77</f>
        <v>0</v>
      </c>
    </row>
    <row r="78" spans="1:6" s="188" customFormat="1" ht="12.75">
      <c r="A78" s="467"/>
      <c r="B78" s="465"/>
      <c r="C78" s="172"/>
      <c r="D78" s="466"/>
      <c r="E78" s="544"/>
      <c r="F78" s="41"/>
    </row>
    <row r="79" spans="1:6" s="188" customFormat="1" ht="25.5">
      <c r="A79" s="467"/>
      <c r="B79" s="463" t="s">
        <v>213</v>
      </c>
      <c r="C79" s="5" t="s">
        <v>7</v>
      </c>
      <c r="D79" s="17">
        <v>225</v>
      </c>
      <c r="E79" s="513"/>
      <c r="F79" s="41">
        <f>D79*E79</f>
        <v>0</v>
      </c>
    </row>
    <row r="80" spans="1:6" s="188" customFormat="1" ht="12.75">
      <c r="A80" s="467"/>
      <c r="B80" s="463" t="s">
        <v>184</v>
      </c>
      <c r="C80" s="5"/>
      <c r="D80" s="17"/>
      <c r="E80" s="513"/>
      <c r="F80" s="41"/>
    </row>
    <row r="81" spans="1:6" s="188" customFormat="1" ht="12.75">
      <c r="A81" s="467"/>
      <c r="B81" s="463"/>
      <c r="C81" s="5"/>
      <c r="D81" s="17"/>
      <c r="E81" s="513"/>
      <c r="F81" s="41"/>
    </row>
    <row r="82" spans="1:6" s="188" customFormat="1" ht="12.75">
      <c r="A82" s="458" t="s">
        <v>53</v>
      </c>
      <c r="B82" s="463" t="s">
        <v>358</v>
      </c>
      <c r="C82" s="172"/>
      <c r="D82" s="466"/>
      <c r="E82" s="544"/>
      <c r="F82" s="466"/>
    </row>
    <row r="83" spans="1:6" s="188" customFormat="1" ht="12.75">
      <c r="A83" s="467"/>
      <c r="B83" s="463"/>
      <c r="C83" s="5"/>
      <c r="D83" s="17"/>
      <c r="E83" s="513"/>
      <c r="F83" s="41"/>
    </row>
    <row r="84" spans="1:6" s="188" customFormat="1" ht="18">
      <c r="A84" s="467"/>
      <c r="B84" s="463" t="s">
        <v>366</v>
      </c>
      <c r="C84" s="172" t="s">
        <v>7</v>
      </c>
      <c r="D84" s="466">
        <v>70</v>
      </c>
      <c r="E84" s="544"/>
      <c r="F84" s="41">
        <f>D84*E84</f>
        <v>0</v>
      </c>
    </row>
    <row r="85" spans="1:6" s="188" customFormat="1" ht="12.75">
      <c r="A85" s="467"/>
      <c r="B85" s="463"/>
      <c r="C85" s="5"/>
      <c r="D85" s="17"/>
      <c r="E85" s="513"/>
      <c r="F85" s="41"/>
    </row>
    <row r="86" spans="1:6" s="188" customFormat="1" ht="18">
      <c r="A86" s="467"/>
      <c r="B86" s="463" t="s">
        <v>361</v>
      </c>
      <c r="C86" s="172" t="s">
        <v>7</v>
      </c>
      <c r="D86" s="466">
        <v>70</v>
      </c>
      <c r="E86" s="544"/>
      <c r="F86" s="41">
        <f aca="true" t="shared" si="1" ref="F86:F92">D86*E86</f>
        <v>0</v>
      </c>
    </row>
    <row r="87" spans="1:6" s="188" customFormat="1" ht="12.75">
      <c r="A87" s="467"/>
      <c r="B87" s="463"/>
      <c r="C87" s="5"/>
      <c r="D87" s="17"/>
      <c r="E87" s="513"/>
      <c r="F87" s="41"/>
    </row>
    <row r="88" spans="1:6" s="188" customFormat="1" ht="15">
      <c r="A88" s="467"/>
      <c r="B88" s="463" t="s">
        <v>367</v>
      </c>
      <c r="C88" s="5" t="s">
        <v>359</v>
      </c>
      <c r="D88" s="17">
        <v>2</v>
      </c>
      <c r="E88" s="513"/>
      <c r="F88" s="41">
        <f t="shared" si="1"/>
        <v>0</v>
      </c>
    </row>
    <row r="89" spans="1:6" s="188" customFormat="1" ht="12.75">
      <c r="A89" s="467"/>
      <c r="B89" s="463"/>
      <c r="C89" s="5"/>
      <c r="D89" s="17"/>
      <c r="E89" s="513"/>
      <c r="F89" s="41"/>
    </row>
    <row r="90" spans="1:6" s="188" customFormat="1" ht="15">
      <c r="A90" s="467"/>
      <c r="B90" s="463" t="s">
        <v>368</v>
      </c>
      <c r="C90" s="5" t="s">
        <v>359</v>
      </c>
      <c r="D90" s="17">
        <v>2</v>
      </c>
      <c r="E90" s="513"/>
      <c r="F90" s="41">
        <f t="shared" si="1"/>
        <v>0</v>
      </c>
    </row>
    <row r="91" spans="1:6" s="188" customFormat="1" ht="12.75">
      <c r="A91" s="467"/>
      <c r="B91" s="463"/>
      <c r="C91" s="5"/>
      <c r="D91" s="17"/>
      <c r="E91" s="513"/>
      <c r="F91" s="41"/>
    </row>
    <row r="92" spans="1:6" s="188" customFormat="1" ht="15">
      <c r="A92" s="467"/>
      <c r="B92" s="463" t="s">
        <v>360</v>
      </c>
      <c r="C92" s="5" t="s">
        <v>46</v>
      </c>
      <c r="D92" s="17">
        <v>6</v>
      </c>
      <c r="E92" s="513"/>
      <c r="F92" s="41">
        <f t="shared" si="1"/>
        <v>0</v>
      </c>
    </row>
    <row r="93" spans="1:6" s="188" customFormat="1" ht="12.75">
      <c r="A93" s="467"/>
      <c r="B93" s="463"/>
      <c r="C93" s="5"/>
      <c r="D93" s="17"/>
      <c r="E93" s="513"/>
      <c r="F93" s="41"/>
    </row>
    <row r="94" spans="1:6" s="188" customFormat="1" ht="25.5">
      <c r="A94" s="467"/>
      <c r="B94" s="463" t="s">
        <v>213</v>
      </c>
      <c r="C94" s="5" t="s">
        <v>7</v>
      </c>
      <c r="D94" s="17">
        <v>70</v>
      </c>
      <c r="E94" s="513"/>
      <c r="F94" s="41">
        <f>D94*E94</f>
        <v>0</v>
      </c>
    </row>
    <row r="95" spans="1:6" ht="12.75">
      <c r="A95" s="217"/>
      <c r="B95" s="463" t="s">
        <v>184</v>
      </c>
      <c r="C95" s="217"/>
      <c r="E95" s="545"/>
      <c r="F95" s="238"/>
    </row>
    <row r="96" spans="1:6" s="188" customFormat="1" ht="12.75">
      <c r="A96" s="467"/>
      <c r="B96" s="463"/>
      <c r="C96" s="172"/>
      <c r="D96" s="466"/>
      <c r="E96" s="544"/>
      <c r="F96" s="466"/>
    </row>
    <row r="97" spans="1:6" s="188" customFormat="1" ht="12.75">
      <c r="A97" s="458" t="s">
        <v>55</v>
      </c>
      <c r="B97" s="463" t="s">
        <v>214</v>
      </c>
      <c r="C97" s="172"/>
      <c r="D97" s="466"/>
      <c r="E97" s="544"/>
      <c r="F97" s="466"/>
    </row>
    <row r="98" spans="1:6" s="188" customFormat="1" ht="25.5">
      <c r="A98" s="467"/>
      <c r="B98" s="463" t="s">
        <v>215</v>
      </c>
      <c r="C98" s="172"/>
      <c r="D98" s="466"/>
      <c r="E98" s="544"/>
      <c r="F98" s="466"/>
    </row>
    <row r="99" spans="1:6" s="188" customFormat="1" ht="12.75">
      <c r="A99" s="467"/>
      <c r="B99" s="463" t="s">
        <v>216</v>
      </c>
      <c r="C99" s="172"/>
      <c r="D99" s="466"/>
      <c r="E99" s="544"/>
      <c r="F99" s="466"/>
    </row>
    <row r="100" spans="1:6" s="188" customFormat="1" ht="12.75">
      <c r="A100" s="467"/>
      <c r="B100" s="463" t="s">
        <v>217</v>
      </c>
      <c r="C100" s="172"/>
      <c r="D100" s="466"/>
      <c r="E100" s="544"/>
      <c r="F100" s="466"/>
    </row>
    <row r="101" spans="1:6" s="188" customFormat="1" ht="12.75">
      <c r="A101" s="467"/>
      <c r="B101" s="463" t="s">
        <v>218</v>
      </c>
      <c r="C101" s="172"/>
      <c r="D101" s="466"/>
      <c r="E101" s="544"/>
      <c r="F101" s="466"/>
    </row>
    <row r="102" spans="1:6" s="188" customFormat="1" ht="25.5">
      <c r="A102" s="467"/>
      <c r="B102" s="463" t="s">
        <v>219</v>
      </c>
      <c r="C102" s="172"/>
      <c r="D102" s="466"/>
      <c r="E102" s="544"/>
      <c r="F102" s="466"/>
    </row>
    <row r="103" spans="1:6" s="188" customFormat="1" ht="12.75">
      <c r="A103" s="467"/>
      <c r="B103" s="463" t="s">
        <v>220</v>
      </c>
      <c r="C103" s="172"/>
      <c r="D103" s="466"/>
      <c r="E103" s="544"/>
      <c r="F103" s="466"/>
    </row>
    <row r="104" spans="1:6" s="188" customFormat="1" ht="12.75">
      <c r="A104" s="467"/>
      <c r="B104" s="463" t="s">
        <v>221</v>
      </c>
      <c r="C104" s="172"/>
      <c r="D104" s="466"/>
      <c r="E104" s="544"/>
      <c r="F104" s="466"/>
    </row>
    <row r="105" spans="1:6" s="188" customFormat="1" ht="25.5">
      <c r="A105" s="467"/>
      <c r="B105" s="463" t="s">
        <v>222</v>
      </c>
      <c r="C105" s="5" t="s">
        <v>196</v>
      </c>
      <c r="D105" s="17">
        <v>1</v>
      </c>
      <c r="E105" s="513"/>
      <c r="F105" s="41">
        <f>D105*E105</f>
        <v>0</v>
      </c>
    </row>
    <row r="106" spans="1:6" s="188" customFormat="1" ht="12.75">
      <c r="A106" s="467"/>
      <c r="B106" s="463"/>
      <c r="C106" s="172"/>
      <c r="D106" s="466"/>
      <c r="E106" s="544"/>
      <c r="F106" s="466"/>
    </row>
    <row r="107" spans="1:6" s="188" customFormat="1" ht="25.5">
      <c r="A107" s="458" t="s">
        <v>57</v>
      </c>
      <c r="B107" s="463" t="s">
        <v>232</v>
      </c>
      <c r="C107" s="5" t="s">
        <v>196</v>
      </c>
      <c r="D107" s="17">
        <v>1</v>
      </c>
      <c r="E107" s="513"/>
      <c r="F107" s="41">
        <f>D107*E107</f>
        <v>0</v>
      </c>
    </row>
    <row r="108" spans="1:6" s="188" customFormat="1" ht="12.75">
      <c r="A108" s="467"/>
      <c r="B108" s="473"/>
      <c r="C108" s="172"/>
      <c r="D108" s="466"/>
      <c r="E108" s="466"/>
      <c r="F108" s="466"/>
    </row>
    <row r="109" spans="1:6" s="188" customFormat="1" ht="12.75">
      <c r="A109" s="205" t="s">
        <v>276</v>
      </c>
      <c r="B109" s="474" t="s">
        <v>223</v>
      </c>
      <c r="C109" s="475"/>
      <c r="D109" s="476"/>
      <c r="E109" s="477"/>
      <c r="F109" s="478">
        <f>SUM(F18:F107)</f>
        <v>0</v>
      </c>
    </row>
  </sheetData>
  <sheetProtection password="CC3D" sheet="1"/>
  <mergeCells count="3">
    <mergeCell ref="B2:F2"/>
    <mergeCell ref="A4:F4"/>
    <mergeCell ref="B8:F8"/>
  </mergeCells>
  <printOptions/>
  <pageMargins left="0.984251968503937" right="0.5905511811023623" top="0.7480314960629921" bottom="0.7480314960629921" header="0.31496062992125984" footer="0.31496062992125984"/>
  <pageSetup firstPageNumber="1" useFirstPageNumber="1" horizontalDpi="300" verticalDpi="300" orientation="portrait" paperSize="9" r:id="rId1"/>
  <headerFooter>
    <oddHeader>&amp;C&amp;"Cambria,Regular"Reciklažno dvorište "Knin"</oddHeader>
    <oddFooter>&amp;C&amp;"Cambria,Uobičajeno"Stranica &amp;P od &amp;N</oddFooter>
  </headerFooter>
  <rowBreaks count="3" manualBreakCount="3">
    <brk id="18" max="5" man="1"/>
    <brk id="45" max="255" man="1"/>
    <brk id="81" max="5" man="1"/>
  </rowBreaks>
</worksheet>
</file>

<file path=xl/worksheets/sheet14.xml><?xml version="1.0" encoding="utf-8"?>
<worksheet xmlns="http://schemas.openxmlformats.org/spreadsheetml/2006/main" xmlns:r="http://schemas.openxmlformats.org/officeDocument/2006/relationships">
  <sheetPr>
    <tabColor theme="6"/>
  </sheetPr>
  <dimension ref="A1:E6"/>
  <sheetViews>
    <sheetView view="pageBreakPreview" zoomScaleSheetLayoutView="100" workbookViewId="0" topLeftCell="A1">
      <selection activeCell="A5" sqref="A5"/>
    </sheetView>
  </sheetViews>
  <sheetFormatPr defaultColWidth="4" defaultRowHeight="12.75"/>
  <cols>
    <col min="1" max="1" width="6.16015625" style="175" customWidth="1"/>
    <col min="2" max="2" width="61.16015625" style="175" customWidth="1"/>
    <col min="3" max="3" width="18.66015625" style="175" customWidth="1"/>
    <col min="4" max="4" width="18.66015625" style="188" customWidth="1"/>
    <col min="5" max="5" width="4" style="175" customWidth="1"/>
    <col min="6" max="6" width="15" style="175" bestFit="1" customWidth="1"/>
    <col min="7" max="16384" width="4" style="175" customWidth="1"/>
  </cols>
  <sheetData>
    <row r="1" spans="1:5" ht="12.75">
      <c r="A1" s="170"/>
      <c r="B1" s="171"/>
      <c r="C1" s="172"/>
      <c r="D1" s="173"/>
      <c r="E1" s="174"/>
    </row>
    <row r="2" spans="1:4" ht="15.75">
      <c r="A2" s="176"/>
      <c r="B2" s="177" t="s">
        <v>274</v>
      </c>
      <c r="C2" s="179"/>
      <c r="D2" s="180"/>
    </row>
    <row r="3" spans="1:4" ht="12.75">
      <c r="A3" s="176"/>
      <c r="B3" s="178"/>
      <c r="C3" s="179"/>
      <c r="D3" s="180"/>
    </row>
    <row r="4" spans="1:4" ht="14.25" customHeight="1">
      <c r="A4" s="181">
        <v>8</v>
      </c>
      <c r="B4" s="182" t="s">
        <v>174</v>
      </c>
      <c r="C4" s="183"/>
      <c r="D4" s="190">
        <f>'M2_8_Elektroinstalacije'!F109</f>
        <v>0</v>
      </c>
    </row>
    <row r="5" spans="1:4" s="185" customFormat="1" ht="12.75">
      <c r="A5" s="184"/>
      <c r="B5" s="568" t="s">
        <v>23</v>
      </c>
      <c r="C5" s="568"/>
      <c r="D5" s="191">
        <f>SUM(D4:D4)</f>
        <v>0</v>
      </c>
    </row>
    <row r="6" spans="1:4" ht="12.75">
      <c r="A6" s="186"/>
      <c r="B6" s="569"/>
      <c r="C6" s="569"/>
      <c r="D6" s="187"/>
    </row>
  </sheetData>
  <sheetProtection password="CC3D" sheet="1"/>
  <mergeCells count="2">
    <mergeCell ref="B5:C5"/>
    <mergeCell ref="B6:C6"/>
  </mergeCells>
  <printOptions/>
  <pageMargins left="0.984251968503937" right="0.5905511811023623" top="0.7480314960629921" bottom="0.7480314960629921" header="0.31496062992125984" footer="0.31496062992125984"/>
  <pageSetup firstPageNumber="1" useFirstPageNumber="1" horizontalDpi="300" verticalDpi="300" orientation="portrait" paperSize="9" r:id="rId1"/>
  <headerFooter>
    <oddHeader>&amp;C&amp;"Cambria,Regular"Reciklažno dvorište "Knin"</oddHeader>
    <oddFooter>&amp;C&amp;"Cambria,Uobičajeno"Stranica &amp;P od &amp;N</oddFooter>
  </headerFooter>
</worksheet>
</file>

<file path=xl/worksheets/sheet15.xml><?xml version="1.0" encoding="utf-8"?>
<worksheet xmlns="http://schemas.openxmlformats.org/spreadsheetml/2006/main" xmlns:r="http://schemas.openxmlformats.org/officeDocument/2006/relationships">
  <sheetPr>
    <tabColor rgb="FFFF0000"/>
  </sheetPr>
  <dimension ref="A1:I20"/>
  <sheetViews>
    <sheetView view="pageBreakPreview" zoomScaleSheetLayoutView="100" workbookViewId="0" topLeftCell="A1">
      <selection activeCell="A18" sqref="A18"/>
    </sheetView>
  </sheetViews>
  <sheetFormatPr defaultColWidth="2.5" defaultRowHeight="12.75"/>
  <cols>
    <col min="1" max="1" width="6.16015625" style="212" customWidth="1"/>
    <col min="2" max="2" width="61.16015625" style="175" customWidth="1"/>
    <col min="3" max="4" width="18.66015625" style="175" customWidth="1"/>
    <col min="5" max="16384" width="2.5" style="175" customWidth="1"/>
  </cols>
  <sheetData>
    <row r="1" spans="1:4" ht="12.75">
      <c r="A1" s="170"/>
      <c r="B1" s="209"/>
      <c r="C1" s="208"/>
      <c r="D1" s="213"/>
    </row>
    <row r="2" spans="1:4" ht="12.75">
      <c r="A2" s="170"/>
      <c r="B2" s="171"/>
      <c r="C2" s="172"/>
      <c r="D2" s="214"/>
    </row>
    <row r="3" spans="1:4" ht="15.75">
      <c r="A3" s="215"/>
      <c r="B3" s="177" t="s">
        <v>233</v>
      </c>
      <c r="C3" s="172"/>
      <c r="D3" s="217"/>
    </row>
    <row r="4" spans="1:4" ht="12.75">
      <c r="A4" s="215"/>
      <c r="B4" s="216"/>
      <c r="C4" s="172"/>
      <c r="D4" s="479"/>
    </row>
    <row r="5" spans="1:4" ht="12.75">
      <c r="A5" s="218"/>
      <c r="B5" s="219" t="s">
        <v>243</v>
      </c>
      <c r="C5" s="220"/>
      <c r="D5" s="217"/>
    </row>
    <row r="6" spans="1:4" ht="12.75">
      <c r="A6" s="218"/>
      <c r="B6" s="221"/>
      <c r="C6" s="220"/>
      <c r="D6" s="217"/>
    </row>
    <row r="7" spans="1:8" ht="14.25" customHeight="1">
      <c r="A7" s="236" t="s">
        <v>5</v>
      </c>
      <c r="B7" s="242" t="s">
        <v>26</v>
      </c>
      <c r="C7" s="222"/>
      <c r="D7" s="190">
        <f>'M1_1_Ograda'!F46</f>
        <v>0</v>
      </c>
      <c r="E7" s="572"/>
      <c r="F7" s="572"/>
      <c r="G7" s="572"/>
      <c r="H7" s="190"/>
    </row>
    <row r="8" spans="1:8" ht="12.75" customHeight="1">
      <c r="A8" s="237" t="s">
        <v>6</v>
      </c>
      <c r="B8" s="242" t="s">
        <v>98</v>
      </c>
      <c r="C8" s="222"/>
      <c r="D8" s="190">
        <f>'M1_2_Hortikultura'!F13</f>
        <v>0</v>
      </c>
      <c r="E8" s="572"/>
      <c r="F8" s="572"/>
      <c r="G8" s="572"/>
      <c r="H8" s="190"/>
    </row>
    <row r="9" spans="1:9" ht="12.75">
      <c r="A9" s="237" t="s">
        <v>41</v>
      </c>
      <c r="B9" s="242" t="s">
        <v>148</v>
      </c>
      <c r="C9" s="222"/>
      <c r="D9" s="190">
        <f>'M1_3_Ostalo'!F9</f>
        <v>0</v>
      </c>
      <c r="E9" s="223"/>
      <c r="F9" s="223"/>
      <c r="G9" s="223"/>
      <c r="H9" s="190"/>
      <c r="I9" s="185"/>
    </row>
    <row r="10" spans="1:9" ht="12.75" customHeight="1">
      <c r="A10" s="236" t="s">
        <v>50</v>
      </c>
      <c r="B10" s="242" t="s">
        <v>149</v>
      </c>
      <c r="C10" s="222"/>
      <c r="D10" s="190">
        <f>'M1_4_Prometnice'!F109</f>
        <v>0</v>
      </c>
      <c r="E10" s="572"/>
      <c r="F10" s="572"/>
      <c r="G10" s="572"/>
      <c r="H10" s="190"/>
      <c r="I10" s="185"/>
    </row>
    <row r="11" spans="1:8" s="185" customFormat="1" ht="12.75" customHeight="1">
      <c r="A11" s="237" t="s">
        <v>51</v>
      </c>
      <c r="B11" s="242" t="s">
        <v>150</v>
      </c>
      <c r="C11" s="222"/>
      <c r="D11" s="190">
        <f>'M1_5_V i O'!F251</f>
        <v>0</v>
      </c>
      <c r="E11" s="573"/>
      <c r="F11" s="573"/>
      <c r="G11" s="573"/>
      <c r="H11" s="224"/>
    </row>
    <row r="12" spans="1:8" s="185" customFormat="1" ht="12.75" customHeight="1">
      <c r="A12" s="181">
        <v>6</v>
      </c>
      <c r="B12" s="182" t="s">
        <v>273</v>
      </c>
      <c r="C12" s="222"/>
      <c r="D12" s="190">
        <f>'M1_6_Kont za zaposlene'!F63</f>
        <v>0</v>
      </c>
      <c r="E12" s="244"/>
      <c r="F12" s="244"/>
      <c r="G12" s="244"/>
      <c r="H12" s="224"/>
    </row>
    <row r="13" spans="1:8" s="185" customFormat="1" ht="12.75" customHeight="1">
      <c r="A13" s="181">
        <v>7</v>
      </c>
      <c r="B13" s="182" t="s">
        <v>257</v>
      </c>
      <c r="C13" s="222"/>
      <c r="D13" s="190">
        <f>'M1_7_Vaga'!F74</f>
        <v>0</v>
      </c>
      <c r="E13" s="244"/>
      <c r="F13" s="244"/>
      <c r="G13" s="244"/>
      <c r="H13" s="224"/>
    </row>
    <row r="14" spans="1:4" ht="12.75">
      <c r="A14" s="238"/>
      <c r="B14" s="243"/>
      <c r="C14" s="217"/>
      <c r="D14" s="190"/>
    </row>
    <row r="15" spans="1:4" ht="12.75">
      <c r="A15" s="238"/>
      <c r="B15" s="225" t="s">
        <v>244</v>
      </c>
      <c r="C15" s="217"/>
      <c r="D15" s="190"/>
    </row>
    <row r="16" spans="1:4" ht="12.75">
      <c r="A16" s="238"/>
      <c r="B16" s="243"/>
      <c r="C16" s="217"/>
      <c r="D16" s="190"/>
    </row>
    <row r="17" spans="1:4" ht="12.75">
      <c r="A17" s="237" t="s">
        <v>57</v>
      </c>
      <c r="B17" s="222" t="s">
        <v>174</v>
      </c>
      <c r="C17" s="222"/>
      <c r="D17" s="190">
        <f>'M2_8_Elektroinstalacije'!F109</f>
        <v>0</v>
      </c>
    </row>
    <row r="18" spans="1:4" ht="12.75">
      <c r="A18" s="239"/>
      <c r="B18" s="226"/>
      <c r="C18" s="232" t="s">
        <v>23</v>
      </c>
      <c r="D18" s="227">
        <f>SUM(D7:D17)</f>
        <v>0</v>
      </c>
    </row>
    <row r="19" spans="1:4" ht="12.75" customHeight="1">
      <c r="A19" s="240"/>
      <c r="B19" s="228"/>
      <c r="C19" s="233" t="s">
        <v>234</v>
      </c>
      <c r="D19" s="229">
        <f>D18*0.25</f>
        <v>0</v>
      </c>
    </row>
    <row r="20" spans="1:4" ht="12.75" customHeight="1">
      <c r="A20" s="241"/>
      <c r="B20" s="230"/>
      <c r="C20" s="234" t="s">
        <v>235</v>
      </c>
      <c r="D20" s="231">
        <f>SUM(D18:D19)</f>
        <v>0</v>
      </c>
    </row>
  </sheetData>
  <sheetProtection password="CC3D" sheet="1"/>
  <mergeCells count="4">
    <mergeCell ref="E7:G7"/>
    <mergeCell ref="E8:G8"/>
    <mergeCell ref="E10:G10"/>
    <mergeCell ref="E11:G11"/>
  </mergeCells>
  <printOptions/>
  <pageMargins left="0.984251968503937" right="0.5905511811023623" top="0.7480314960629921" bottom="0.7480314960629921" header="0.31496062992125984" footer="0.31496062992125984"/>
  <pageSetup firstPageNumber="1" useFirstPageNumber="1" horizontalDpi="300" verticalDpi="300" orientation="portrait" paperSize="9" r:id="rId1"/>
  <headerFooter>
    <oddHeader>&amp;C&amp;"Cambria,Regular"Reciklažno dvorište "Knin"</oddHeader>
    <oddFooter>&amp;C&amp;"Cambria,Uobičajeno"Stranica &amp;P od &amp;N</oddFooter>
  </headerFooter>
</worksheet>
</file>

<file path=xl/worksheets/sheet2.xml><?xml version="1.0" encoding="utf-8"?>
<worksheet xmlns="http://schemas.openxmlformats.org/spreadsheetml/2006/main" xmlns:r="http://schemas.openxmlformats.org/officeDocument/2006/relationships">
  <dimension ref="A1:F6"/>
  <sheetViews>
    <sheetView view="pageBreakPreview" zoomScale="115" zoomScaleSheetLayoutView="115" zoomScalePageLayoutView="0" workbookViewId="0" topLeftCell="A1">
      <selection activeCell="F13" sqref="F13"/>
    </sheetView>
  </sheetViews>
  <sheetFormatPr defaultColWidth="9.33203125" defaultRowHeight="12.75"/>
  <cols>
    <col min="6" max="6" width="52.33203125" style="0" customWidth="1"/>
  </cols>
  <sheetData>
    <row r="1" spans="1:6" ht="12.75">
      <c r="A1" s="548" t="s">
        <v>371</v>
      </c>
      <c r="B1" s="548"/>
      <c r="C1" s="548"/>
      <c r="D1" s="548"/>
      <c r="E1" s="548"/>
      <c r="F1" s="548"/>
    </row>
    <row r="3" spans="1:6" ht="12.75">
      <c r="A3" s="549" t="s">
        <v>372</v>
      </c>
      <c r="B3" s="549"/>
      <c r="C3" s="549"/>
      <c r="D3" s="549"/>
      <c r="E3" s="549"/>
      <c r="F3" s="549"/>
    </row>
    <row r="4" spans="1:6" ht="162.75" customHeight="1">
      <c r="A4" s="549"/>
      <c r="B4" s="549"/>
      <c r="C4" s="549"/>
      <c r="D4" s="549"/>
      <c r="E4" s="549"/>
      <c r="F4" s="549"/>
    </row>
    <row r="5" spans="1:6" ht="12.75">
      <c r="A5" s="547"/>
      <c r="B5" s="547"/>
      <c r="C5" s="547"/>
      <c r="D5" s="547"/>
      <c r="E5" s="547"/>
      <c r="F5" s="547"/>
    </row>
    <row r="6" spans="1:6" ht="12.75">
      <c r="A6" s="547"/>
      <c r="B6" s="547"/>
      <c r="C6" s="547"/>
      <c r="D6" s="547"/>
      <c r="E6" s="547"/>
      <c r="F6" s="547"/>
    </row>
  </sheetData>
  <sheetProtection password="CC3D" sheet="1" objects="1" scenarios="1"/>
  <mergeCells count="4">
    <mergeCell ref="A5:F5"/>
    <mergeCell ref="A6:F6"/>
    <mergeCell ref="A1:F1"/>
    <mergeCell ref="A3:F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G50"/>
  <sheetViews>
    <sheetView view="pageBreakPreview" zoomScaleSheetLayoutView="100" workbookViewId="0" topLeftCell="A10">
      <selection activeCell="B30" sqref="B30"/>
    </sheetView>
  </sheetViews>
  <sheetFormatPr defaultColWidth="9.33203125" defaultRowHeight="12.75"/>
  <cols>
    <col min="1" max="1" width="24.16015625" style="102" customWidth="1"/>
    <col min="2" max="2" width="43.5" style="133" customWidth="1"/>
    <col min="3" max="3" width="10.16015625" style="102" customWidth="1"/>
    <col min="4" max="4" width="13.5" style="102" customWidth="1"/>
    <col min="5" max="5" width="14.16015625" style="102" customWidth="1"/>
    <col min="6" max="6" width="10.5" style="102" customWidth="1"/>
    <col min="7" max="16384" width="9.33203125" style="102" customWidth="1"/>
  </cols>
  <sheetData>
    <row r="1" spans="1:6" ht="12.75">
      <c r="A1" s="100"/>
      <c r="B1" s="100"/>
      <c r="C1" s="101"/>
      <c r="D1" s="101"/>
      <c r="E1" s="101"/>
      <c r="F1" s="101"/>
    </row>
    <row r="2" spans="1:6" ht="12.75">
      <c r="A2" s="103"/>
      <c r="B2" s="100"/>
      <c r="C2" s="104"/>
      <c r="D2" s="104"/>
      <c r="E2" s="104"/>
      <c r="F2" s="104"/>
    </row>
    <row r="3" spans="1:6" ht="12.75">
      <c r="A3" s="105"/>
      <c r="B3" s="105"/>
      <c r="C3" s="106"/>
      <c r="D3" s="106"/>
      <c r="E3" s="106"/>
      <c r="F3" s="106"/>
    </row>
    <row r="4" spans="1:7" ht="14.25">
      <c r="A4" s="107" t="s">
        <v>143</v>
      </c>
      <c r="B4" s="550" t="s">
        <v>236</v>
      </c>
      <c r="C4" s="550"/>
      <c r="D4" s="550"/>
      <c r="E4" s="550"/>
      <c r="F4" s="550"/>
      <c r="G4" s="109"/>
    </row>
    <row r="5" spans="1:7" ht="14.25">
      <c r="A5" s="107"/>
      <c r="B5" s="108"/>
      <c r="C5" s="110"/>
      <c r="D5" s="111"/>
      <c r="E5" s="112"/>
      <c r="F5" s="112"/>
      <c r="G5" s="109"/>
    </row>
    <row r="6" spans="1:7" ht="28.5">
      <c r="A6" s="113" t="s">
        <v>144</v>
      </c>
      <c r="B6" s="551" t="s">
        <v>239</v>
      </c>
      <c r="C6" s="551"/>
      <c r="D6" s="551"/>
      <c r="E6" s="551"/>
      <c r="F6" s="551"/>
      <c r="G6" s="109"/>
    </row>
    <row r="7" spans="1:7" ht="14.25">
      <c r="A7" s="114"/>
      <c r="B7" s="115"/>
      <c r="C7" s="116"/>
      <c r="D7" s="116"/>
      <c r="E7" s="116"/>
      <c r="F7" s="116"/>
      <c r="G7" s="109"/>
    </row>
    <row r="8" spans="1:7" ht="14.25">
      <c r="A8" s="107" t="s">
        <v>145</v>
      </c>
      <c r="B8" s="552" t="s">
        <v>146</v>
      </c>
      <c r="C8" s="552"/>
      <c r="D8" s="552"/>
      <c r="E8" s="552"/>
      <c r="F8" s="117"/>
      <c r="G8" s="109"/>
    </row>
    <row r="9" spans="1:7" ht="14.25">
      <c r="A9" s="114"/>
      <c r="B9" s="115"/>
      <c r="C9" s="118"/>
      <c r="D9" s="119"/>
      <c r="E9" s="120"/>
      <c r="F9" s="120"/>
      <c r="G9" s="109"/>
    </row>
    <row r="10" spans="1:7" ht="14.25">
      <c r="A10" s="107" t="s">
        <v>147</v>
      </c>
      <c r="B10" s="121" t="s">
        <v>237</v>
      </c>
      <c r="C10" s="118"/>
      <c r="D10" s="119"/>
      <c r="E10" s="120"/>
      <c r="F10" s="120"/>
      <c r="G10" s="109"/>
    </row>
    <row r="11" spans="1:7" ht="14.25">
      <c r="A11" s="114"/>
      <c r="B11" s="115"/>
      <c r="C11" s="116"/>
      <c r="D11" s="116"/>
      <c r="E11" s="116"/>
      <c r="F11" s="116"/>
      <c r="G11" s="109"/>
    </row>
    <row r="12" spans="1:7" ht="14.25">
      <c r="A12" s="107"/>
      <c r="B12" s="552"/>
      <c r="C12" s="552"/>
      <c r="D12" s="552"/>
      <c r="E12" s="552"/>
      <c r="F12" s="120"/>
      <c r="G12" s="109"/>
    </row>
    <row r="13" spans="1:7" ht="12.75">
      <c r="A13" s="122"/>
      <c r="B13" s="123"/>
      <c r="C13" s="124"/>
      <c r="D13" s="124"/>
      <c r="E13" s="124"/>
      <c r="F13" s="124"/>
      <c r="G13" s="109"/>
    </row>
    <row r="14" spans="1:7" ht="12.75">
      <c r="A14" s="125"/>
      <c r="B14" s="125"/>
      <c r="C14" s="126"/>
      <c r="D14" s="126"/>
      <c r="E14" s="126"/>
      <c r="F14" s="126"/>
      <c r="G14" s="109"/>
    </row>
    <row r="15" spans="1:7" ht="12.75">
      <c r="A15" s="125"/>
      <c r="B15" s="125"/>
      <c r="C15" s="126"/>
      <c r="D15" s="126"/>
      <c r="E15" s="126"/>
      <c r="F15" s="126"/>
      <c r="G15" s="109"/>
    </row>
    <row r="16" spans="1:7" ht="12.75">
      <c r="A16" s="127"/>
      <c r="B16" s="127"/>
      <c r="C16" s="127"/>
      <c r="D16" s="127"/>
      <c r="E16" s="127"/>
      <c r="F16" s="127"/>
      <c r="G16" s="109"/>
    </row>
    <row r="17" spans="1:7" ht="12.75">
      <c r="A17" s="125"/>
      <c r="B17" s="125"/>
      <c r="C17" s="126"/>
      <c r="D17" s="126"/>
      <c r="E17" s="126"/>
      <c r="F17" s="126"/>
      <c r="G17" s="109"/>
    </row>
    <row r="18" spans="1:7" ht="12.75">
      <c r="A18" s="125"/>
      <c r="B18" s="125"/>
      <c r="C18" s="126"/>
      <c r="D18" s="126"/>
      <c r="E18" s="126"/>
      <c r="F18" s="126"/>
      <c r="G18" s="109"/>
    </row>
    <row r="19" spans="1:7" ht="12.75">
      <c r="A19" s="125"/>
      <c r="B19" s="125"/>
      <c r="C19" s="126"/>
      <c r="D19" s="126"/>
      <c r="E19" s="126"/>
      <c r="F19" s="126"/>
      <c r="G19" s="109"/>
    </row>
    <row r="20" spans="1:7" ht="12.75">
      <c r="A20" s="125"/>
      <c r="B20" s="125"/>
      <c r="C20" s="126"/>
      <c r="D20" s="126"/>
      <c r="E20" s="126"/>
      <c r="F20" s="126"/>
      <c r="G20" s="109"/>
    </row>
    <row r="21" spans="1:7" ht="12.75">
      <c r="A21" s="125"/>
      <c r="B21" s="125"/>
      <c r="C21" s="126"/>
      <c r="D21" s="126"/>
      <c r="E21" s="126"/>
      <c r="F21" s="126"/>
      <c r="G21" s="109"/>
    </row>
    <row r="22" spans="1:7" ht="12.75">
      <c r="A22" s="125"/>
      <c r="B22" s="125"/>
      <c r="C22" s="126"/>
      <c r="D22" s="126"/>
      <c r="E22" s="126"/>
      <c r="F22" s="126"/>
      <c r="G22" s="109"/>
    </row>
    <row r="23" spans="1:7" ht="12.75">
      <c r="A23" s="125"/>
      <c r="B23" s="125"/>
      <c r="C23" s="126"/>
      <c r="D23" s="126"/>
      <c r="E23" s="126"/>
      <c r="F23" s="126"/>
      <c r="G23" s="109"/>
    </row>
    <row r="24" spans="1:7" ht="12.75">
      <c r="A24" s="125"/>
      <c r="B24" s="125"/>
      <c r="C24" s="126"/>
      <c r="D24" s="126"/>
      <c r="E24" s="126"/>
      <c r="F24" s="126"/>
      <c r="G24" s="109"/>
    </row>
    <row r="25" spans="1:7" ht="12.75">
      <c r="A25" s="125"/>
      <c r="B25" s="125"/>
      <c r="C25" s="126"/>
      <c r="D25" s="126"/>
      <c r="E25" s="126"/>
      <c r="F25" s="126"/>
      <c r="G25" s="109"/>
    </row>
    <row r="26" spans="1:7" ht="12.75">
      <c r="A26" s="125"/>
      <c r="B26" s="125"/>
      <c r="C26" s="126"/>
      <c r="D26" s="126"/>
      <c r="E26" s="126"/>
      <c r="F26" s="126"/>
      <c r="G26" s="109"/>
    </row>
    <row r="27" spans="1:7" ht="12.75">
      <c r="A27" s="125"/>
      <c r="B27" s="125"/>
      <c r="C27" s="126"/>
      <c r="D27" s="126"/>
      <c r="E27" s="126"/>
      <c r="F27" s="126"/>
      <c r="G27" s="109"/>
    </row>
    <row r="28" spans="1:7" ht="12.75">
      <c r="A28" s="125"/>
      <c r="B28" s="125"/>
      <c r="C28" s="126"/>
      <c r="D28" s="126"/>
      <c r="E28" s="126"/>
      <c r="F28" s="126"/>
      <c r="G28" s="109"/>
    </row>
    <row r="29" spans="1:7" ht="12.75">
      <c r="A29" s="125"/>
      <c r="B29" s="125"/>
      <c r="C29" s="126"/>
      <c r="D29" s="126"/>
      <c r="E29" s="126"/>
      <c r="F29" s="126"/>
      <c r="G29" s="109"/>
    </row>
    <row r="30" spans="1:7" ht="12.75">
      <c r="A30" s="125"/>
      <c r="B30" s="125"/>
      <c r="C30" s="126"/>
      <c r="D30" s="126"/>
      <c r="E30" s="126"/>
      <c r="F30" s="126"/>
      <c r="G30" s="109"/>
    </row>
    <row r="31" spans="1:7" ht="12.75">
      <c r="A31" s="125"/>
      <c r="B31" s="125"/>
      <c r="C31" s="126"/>
      <c r="D31" s="126"/>
      <c r="E31" s="126"/>
      <c r="F31" s="126"/>
      <c r="G31" s="109"/>
    </row>
    <row r="32" spans="1:7" ht="12.75">
      <c r="A32" s="125"/>
      <c r="B32" s="125"/>
      <c r="C32" s="126"/>
      <c r="D32" s="126"/>
      <c r="E32" s="126"/>
      <c r="F32" s="126"/>
      <c r="G32" s="109"/>
    </row>
    <row r="33" spans="1:7" ht="12.75">
      <c r="A33" s="128"/>
      <c r="B33" s="128"/>
      <c r="C33" s="109"/>
      <c r="D33" s="109"/>
      <c r="E33" s="109"/>
      <c r="F33" s="109"/>
      <c r="G33" s="109"/>
    </row>
    <row r="34" spans="1:7" ht="59.25" customHeight="1">
      <c r="A34" s="553" t="s">
        <v>238</v>
      </c>
      <c r="B34" s="553"/>
      <c r="C34" s="553"/>
      <c r="D34" s="553"/>
      <c r="E34" s="553"/>
      <c r="F34" s="235"/>
      <c r="G34" s="235"/>
    </row>
    <row r="35" spans="1:7" ht="12.75">
      <c r="A35" s="109"/>
      <c r="B35" s="128"/>
      <c r="C35" s="109"/>
      <c r="D35" s="109"/>
      <c r="E35" s="109"/>
      <c r="F35" s="109"/>
      <c r="G35" s="109"/>
    </row>
    <row r="36" spans="1:7" ht="15.75">
      <c r="A36" s="129" t="s">
        <v>5</v>
      </c>
      <c r="B36" s="130" t="s">
        <v>26</v>
      </c>
      <c r="C36" s="109"/>
      <c r="D36" s="109"/>
      <c r="E36" s="109"/>
      <c r="F36" s="109"/>
      <c r="G36" s="109"/>
    </row>
    <row r="37" spans="1:7" ht="15.75">
      <c r="A37" s="129" t="s">
        <v>6</v>
      </c>
      <c r="B37" s="130" t="s">
        <v>98</v>
      </c>
      <c r="C37" s="109"/>
      <c r="D37" s="109"/>
      <c r="E37" s="109"/>
      <c r="F37" s="109"/>
      <c r="G37" s="109"/>
    </row>
    <row r="38" spans="1:7" ht="15.75">
      <c r="A38" s="129">
        <v>3</v>
      </c>
      <c r="B38" s="130" t="s">
        <v>148</v>
      </c>
      <c r="C38" s="109"/>
      <c r="D38" s="109"/>
      <c r="E38" s="109"/>
      <c r="F38" s="109"/>
      <c r="G38" s="109"/>
    </row>
    <row r="39" spans="1:7" ht="15.75">
      <c r="A39" s="129">
        <v>4</v>
      </c>
      <c r="B39" s="130" t="s">
        <v>149</v>
      </c>
      <c r="C39" s="109"/>
      <c r="D39" s="109"/>
      <c r="E39" s="109"/>
      <c r="F39" s="109"/>
      <c r="G39" s="109"/>
    </row>
    <row r="40" spans="1:7" ht="15.75">
      <c r="A40" s="129">
        <v>5</v>
      </c>
      <c r="B40" s="130" t="s">
        <v>150</v>
      </c>
      <c r="C40" s="109"/>
      <c r="D40" s="109"/>
      <c r="E40" s="109"/>
      <c r="F40" s="109"/>
      <c r="G40" s="109"/>
    </row>
    <row r="41" spans="1:7" ht="15.75">
      <c r="A41" s="129">
        <v>6</v>
      </c>
      <c r="B41" s="130" t="s">
        <v>273</v>
      </c>
      <c r="C41" s="109"/>
      <c r="D41" s="109"/>
      <c r="E41" s="109"/>
      <c r="F41" s="109"/>
      <c r="G41" s="109"/>
    </row>
    <row r="42" spans="1:7" ht="15.75">
      <c r="A42" s="129">
        <v>7</v>
      </c>
      <c r="B42" s="130" t="s">
        <v>257</v>
      </c>
      <c r="C42" s="109"/>
      <c r="D42" s="109"/>
      <c r="E42" s="109"/>
      <c r="F42" s="109"/>
      <c r="G42" s="109"/>
    </row>
    <row r="43" spans="1:7" ht="15.75">
      <c r="A43" s="131"/>
      <c r="B43" s="132"/>
      <c r="C43" s="109"/>
      <c r="D43" s="109"/>
      <c r="E43" s="109"/>
      <c r="F43" s="109"/>
      <c r="G43" s="109"/>
    </row>
    <row r="44" spans="1:7" ht="15.75">
      <c r="A44" s="131"/>
      <c r="B44" s="132"/>
      <c r="C44" s="109"/>
      <c r="D44" s="109"/>
      <c r="E44" s="109"/>
      <c r="F44" s="109"/>
      <c r="G44" s="109"/>
    </row>
    <row r="45" spans="1:7" ht="15.75">
      <c r="A45" s="131"/>
      <c r="B45" s="132"/>
      <c r="C45" s="109"/>
      <c r="D45" s="109"/>
      <c r="E45" s="109"/>
      <c r="F45" s="109"/>
      <c r="G45" s="109"/>
    </row>
    <row r="46" spans="1:7" ht="15.75">
      <c r="A46" s="131"/>
      <c r="B46" s="132"/>
      <c r="C46" s="109"/>
      <c r="D46" s="109"/>
      <c r="E46" s="109"/>
      <c r="F46" s="109"/>
      <c r="G46" s="109"/>
    </row>
    <row r="47" spans="1:7" ht="15.75">
      <c r="A47" s="131"/>
      <c r="B47" s="132"/>
      <c r="C47" s="109"/>
      <c r="D47" s="109"/>
      <c r="E47" s="109"/>
      <c r="F47" s="109"/>
      <c r="G47" s="109"/>
    </row>
    <row r="48" spans="1:7" ht="15.75">
      <c r="A48" s="131"/>
      <c r="B48" s="132"/>
      <c r="C48" s="109"/>
      <c r="D48" s="109"/>
      <c r="E48" s="109"/>
      <c r="F48" s="109"/>
      <c r="G48" s="109"/>
    </row>
    <row r="49" ht="15.75">
      <c r="A49" s="129"/>
    </row>
    <row r="50" ht="15.75">
      <c r="A50" s="129"/>
    </row>
  </sheetData>
  <sheetProtection password="CC3D" sheet="1"/>
  <mergeCells count="5">
    <mergeCell ref="B4:F4"/>
    <mergeCell ref="B6:F6"/>
    <mergeCell ref="B8:E8"/>
    <mergeCell ref="B12:E12"/>
    <mergeCell ref="A34:E34"/>
  </mergeCells>
  <printOptions/>
  <pageMargins left="0.984251968503937" right="0.5905511811023623" top="0.7480314960629921" bottom="0.7480314960629921" header="0.31496062992125984" footer="0.31496062992125984"/>
  <pageSetup firstPageNumber="1" useFirstPageNumber="1" orientation="portrait" paperSize="9" scale="99" r:id="rId1"/>
  <headerFooter>
    <oddHeader>&amp;CReciklažno dvorište "Knin"</oddHeader>
  </headerFooter>
</worksheet>
</file>

<file path=xl/worksheets/sheet4.xml><?xml version="1.0" encoding="utf-8"?>
<worksheet xmlns="http://schemas.openxmlformats.org/spreadsheetml/2006/main" xmlns:r="http://schemas.openxmlformats.org/officeDocument/2006/relationships">
  <sheetPr>
    <tabColor rgb="FFFFC000"/>
  </sheetPr>
  <dimension ref="A1:F46"/>
  <sheetViews>
    <sheetView view="pageBreakPreview" zoomScale="115" zoomScaleSheetLayoutView="115" workbookViewId="0" topLeftCell="A7">
      <selection activeCell="I3" sqref="I3"/>
    </sheetView>
  </sheetViews>
  <sheetFormatPr defaultColWidth="9.33203125" defaultRowHeight="12.75"/>
  <cols>
    <col min="1" max="1" width="8" style="2" customWidth="1"/>
    <col min="2" max="2" width="52.83203125" style="1" customWidth="1"/>
    <col min="3" max="3" width="8" style="3" customWidth="1"/>
    <col min="4" max="4" width="11.16015625" style="2" customWidth="1"/>
    <col min="5" max="5" width="15.83203125" style="3" customWidth="1"/>
    <col min="6" max="6" width="16.33203125" style="3" customWidth="1"/>
    <col min="7" max="16384" width="9.33203125" style="1" customWidth="1"/>
  </cols>
  <sheetData>
    <row r="1" spans="1:6" ht="12.75">
      <c r="A1" s="192"/>
      <c r="B1" s="554" t="s">
        <v>169</v>
      </c>
      <c r="C1" s="554"/>
      <c r="D1" s="554"/>
      <c r="E1" s="554"/>
      <c r="F1" s="554"/>
    </row>
    <row r="2" spans="1:6" ht="12.75">
      <c r="A2" s="194"/>
      <c r="B2" s="554"/>
      <c r="C2" s="554"/>
      <c r="D2" s="554"/>
      <c r="E2" s="554"/>
      <c r="F2" s="554"/>
    </row>
    <row r="3" spans="1:6" ht="309.75" customHeight="1">
      <c r="A3" s="549" t="s">
        <v>369</v>
      </c>
      <c r="B3" s="549"/>
      <c r="C3" s="549"/>
      <c r="D3" s="549"/>
      <c r="E3" s="549"/>
      <c r="F3" s="549"/>
    </row>
    <row r="4" spans="1:6" ht="12.75" customHeight="1">
      <c r="A4" s="549"/>
      <c r="B4" s="549"/>
      <c r="C4" s="549"/>
      <c r="D4" s="549"/>
      <c r="E4" s="549"/>
      <c r="F4" s="549"/>
    </row>
    <row r="5" spans="1:6" ht="12.75">
      <c r="A5" s="134" t="s">
        <v>11</v>
      </c>
      <c r="B5" s="135" t="s">
        <v>12</v>
      </c>
      <c r="C5" s="135" t="s">
        <v>13</v>
      </c>
      <c r="D5" s="135" t="s">
        <v>4</v>
      </c>
      <c r="E5" s="136" t="s">
        <v>14</v>
      </c>
      <c r="F5" s="136" t="s">
        <v>15</v>
      </c>
    </row>
    <row r="6" spans="1:6" ht="12.75">
      <c r="A6" s="36"/>
      <c r="B6" s="4"/>
      <c r="C6" s="5"/>
      <c r="D6" s="5"/>
      <c r="E6" s="6"/>
      <c r="F6" s="6"/>
    </row>
    <row r="7" spans="1:6" ht="12.75">
      <c r="A7" s="137" t="s">
        <v>151</v>
      </c>
      <c r="B7" s="138" t="s">
        <v>26</v>
      </c>
      <c r="C7" s="139"/>
      <c r="D7" s="139"/>
      <c r="E7" s="140"/>
      <c r="F7" s="140"/>
    </row>
    <row r="8" spans="1:6" ht="12.75">
      <c r="A8" s="36"/>
      <c r="B8" s="4"/>
      <c r="C8" s="5"/>
      <c r="D8" s="5"/>
      <c r="E8" s="480"/>
      <c r="F8" s="6"/>
    </row>
    <row r="9" spans="1:6" ht="12.75">
      <c r="A9" s="7" t="s">
        <v>0</v>
      </c>
      <c r="B9" s="8" t="s">
        <v>2</v>
      </c>
      <c r="C9" s="311"/>
      <c r="D9" s="312"/>
      <c r="E9" s="481"/>
      <c r="F9" s="86"/>
    </row>
    <row r="10" spans="1:6" ht="12.75">
      <c r="A10" s="64"/>
      <c r="B10" s="81"/>
      <c r="C10" s="60"/>
      <c r="D10" s="61"/>
      <c r="E10" s="482"/>
      <c r="F10" s="60"/>
    </row>
    <row r="11" spans="1:6" ht="111" customHeight="1">
      <c r="A11" s="14" t="s">
        <v>5</v>
      </c>
      <c r="B11" s="24" t="s">
        <v>277</v>
      </c>
      <c r="C11" s="51"/>
      <c r="D11" s="61"/>
      <c r="E11" s="482"/>
      <c r="F11" s="60"/>
    </row>
    <row r="12" spans="1:6" ht="12.75">
      <c r="A12" s="10"/>
      <c r="B12" s="15"/>
      <c r="C12" s="13" t="s">
        <v>16</v>
      </c>
      <c r="D12" s="16">
        <v>140</v>
      </c>
      <c r="E12" s="483"/>
      <c r="F12" s="17">
        <f>D12*E12</f>
        <v>0</v>
      </c>
    </row>
    <row r="13" spans="1:6" ht="12.75">
      <c r="A13" s="18" t="s">
        <v>0</v>
      </c>
      <c r="B13" s="19" t="s">
        <v>17</v>
      </c>
      <c r="C13" s="20"/>
      <c r="D13" s="21"/>
      <c r="E13" s="484"/>
      <c r="F13" s="22">
        <f>SUM(F12)</f>
        <v>0</v>
      </c>
    </row>
    <row r="14" spans="1:6" ht="13.5" customHeight="1">
      <c r="A14" s="44"/>
      <c r="B14" s="65"/>
      <c r="C14" s="51"/>
      <c r="D14" s="61"/>
      <c r="E14" s="482"/>
      <c r="F14" s="60"/>
    </row>
    <row r="15" spans="1:6" ht="12.75">
      <c r="A15" s="7" t="s">
        <v>1</v>
      </c>
      <c r="B15" s="8" t="s">
        <v>3</v>
      </c>
      <c r="C15" s="56"/>
      <c r="D15" s="312"/>
      <c r="E15" s="481"/>
      <c r="F15" s="86"/>
    </row>
    <row r="16" spans="1:6" ht="12.75">
      <c r="A16" s="64"/>
      <c r="B16" s="65"/>
      <c r="C16" s="51"/>
      <c r="D16" s="61"/>
      <c r="E16" s="482"/>
      <c r="F16" s="60"/>
    </row>
    <row r="17" spans="1:6" ht="63.75">
      <c r="A17" s="14" t="s">
        <v>5</v>
      </c>
      <c r="B17" s="23" t="s">
        <v>278</v>
      </c>
      <c r="C17" s="51"/>
      <c r="D17" s="61"/>
      <c r="E17" s="482"/>
      <c r="F17" s="60"/>
    </row>
    <row r="18" spans="1:6" ht="12.75">
      <c r="A18" s="64"/>
      <c r="B18" s="81"/>
      <c r="C18" s="13" t="s">
        <v>24</v>
      </c>
      <c r="D18" s="16">
        <v>26</v>
      </c>
      <c r="E18" s="483"/>
      <c r="F18" s="17">
        <f>D18*E18</f>
        <v>0</v>
      </c>
    </row>
    <row r="19" spans="1:6" ht="12.75">
      <c r="A19" s="64"/>
      <c r="B19" s="81"/>
      <c r="C19" s="51"/>
      <c r="D19" s="61"/>
      <c r="E19" s="482"/>
      <c r="F19" s="60"/>
    </row>
    <row r="20" spans="1:6" ht="66">
      <c r="A20" s="14" t="s">
        <v>6</v>
      </c>
      <c r="B20" s="24" t="s">
        <v>25</v>
      </c>
      <c r="C20" s="13"/>
      <c r="D20" s="16"/>
      <c r="E20" s="483"/>
      <c r="F20" s="17"/>
    </row>
    <row r="21" spans="1:6" ht="12.75">
      <c r="A21" s="14"/>
      <c r="B21" s="24"/>
      <c r="C21" s="13" t="s">
        <v>24</v>
      </c>
      <c r="D21" s="16">
        <v>26</v>
      </c>
      <c r="E21" s="483"/>
      <c r="F21" s="17">
        <f>D21*E21</f>
        <v>0</v>
      </c>
    </row>
    <row r="22" spans="1:6" ht="12.75">
      <c r="A22" s="18" t="s">
        <v>1</v>
      </c>
      <c r="B22" s="19" t="s">
        <v>18</v>
      </c>
      <c r="C22" s="25"/>
      <c r="D22" s="26"/>
      <c r="E22" s="485"/>
      <c r="F22" s="22">
        <f>SUM(F18:F21)</f>
        <v>0</v>
      </c>
    </row>
    <row r="23" spans="1:6" ht="12.75">
      <c r="A23" s="64"/>
      <c r="B23" s="65"/>
      <c r="C23" s="51"/>
      <c r="D23" s="61"/>
      <c r="E23" s="482"/>
      <c r="F23" s="60"/>
    </row>
    <row r="24" spans="1:6" ht="12.75">
      <c r="A24" s="7" t="s">
        <v>19</v>
      </c>
      <c r="B24" s="8" t="s">
        <v>9</v>
      </c>
      <c r="C24" s="60"/>
      <c r="D24" s="61"/>
      <c r="E24" s="482"/>
      <c r="F24" s="86"/>
    </row>
    <row r="25" spans="1:6" ht="12.75">
      <c r="A25" s="85"/>
      <c r="B25" s="313"/>
      <c r="C25" s="314"/>
      <c r="D25" s="51"/>
      <c r="E25" s="486"/>
      <c r="F25" s="57"/>
    </row>
    <row r="26" spans="1:6" ht="89.25">
      <c r="A26" s="14" t="s">
        <v>5</v>
      </c>
      <c r="B26" s="24" t="s">
        <v>120</v>
      </c>
      <c r="C26" s="60"/>
      <c r="D26" s="61"/>
      <c r="E26" s="482"/>
      <c r="F26" s="86"/>
    </row>
    <row r="27" spans="1:6" ht="12.75">
      <c r="A27" s="14"/>
      <c r="B27" s="28"/>
      <c r="C27" s="5" t="s">
        <v>8</v>
      </c>
      <c r="D27" s="16">
        <v>35</v>
      </c>
      <c r="E27" s="487"/>
      <c r="F27" s="17">
        <f>D27*E27</f>
        <v>0</v>
      </c>
    </row>
    <row r="28" spans="1:6" ht="12.75">
      <c r="A28" s="14"/>
      <c r="B28" s="28"/>
      <c r="C28" s="5"/>
      <c r="D28" s="16"/>
      <c r="E28" s="487"/>
      <c r="F28" s="17"/>
    </row>
    <row r="29" spans="1:6" ht="129.75">
      <c r="A29" s="14" t="s">
        <v>6</v>
      </c>
      <c r="B29" s="24" t="s">
        <v>279</v>
      </c>
      <c r="C29" s="12"/>
      <c r="D29" s="13"/>
      <c r="E29" s="487"/>
      <c r="F29" s="9"/>
    </row>
    <row r="30" spans="1:6" ht="12.75">
      <c r="A30" s="14"/>
      <c r="B30" s="28"/>
      <c r="C30" s="13" t="s">
        <v>24</v>
      </c>
      <c r="D30" s="16">
        <v>20</v>
      </c>
      <c r="E30" s="487"/>
      <c r="F30" s="17">
        <f>D30*E30</f>
        <v>0</v>
      </c>
    </row>
    <row r="31" spans="1:6" ht="12.75">
      <c r="A31" s="14"/>
      <c r="B31" s="28"/>
      <c r="C31" s="13"/>
      <c r="D31" s="16"/>
      <c r="E31" s="487"/>
      <c r="F31" s="17"/>
    </row>
    <row r="32" spans="1:6" ht="104.25">
      <c r="A32" s="14" t="s">
        <v>41</v>
      </c>
      <c r="B32" s="24" t="s">
        <v>280</v>
      </c>
      <c r="C32" s="60"/>
      <c r="D32" s="61"/>
      <c r="E32" s="482"/>
      <c r="F32" s="86"/>
    </row>
    <row r="33" spans="1:6" ht="12.75">
      <c r="A33" s="44"/>
      <c r="B33" s="315"/>
      <c r="C33" s="13" t="s">
        <v>24</v>
      </c>
      <c r="D33" s="16">
        <v>3.6</v>
      </c>
      <c r="E33" s="487"/>
      <c r="F33" s="17">
        <f>D33*E33</f>
        <v>0</v>
      </c>
    </row>
    <row r="34" spans="1:6" ht="12.75">
      <c r="A34" s="18" t="s">
        <v>19</v>
      </c>
      <c r="B34" s="19" t="s">
        <v>20</v>
      </c>
      <c r="C34" s="27"/>
      <c r="D34" s="26"/>
      <c r="E34" s="485"/>
      <c r="F34" s="22">
        <f>SUM(F27:F33)</f>
        <v>0</v>
      </c>
    </row>
    <row r="35" spans="1:6" ht="12.75">
      <c r="A35" s="64"/>
      <c r="B35" s="62"/>
      <c r="C35" s="60"/>
      <c r="D35" s="61"/>
      <c r="E35" s="482"/>
      <c r="F35" s="60"/>
    </row>
    <row r="36" spans="1:6" ht="12.75">
      <c r="A36" s="7" t="s">
        <v>21</v>
      </c>
      <c r="B36" s="8" t="s">
        <v>10</v>
      </c>
      <c r="C36" s="51"/>
      <c r="D36" s="61"/>
      <c r="E36" s="488"/>
      <c r="F36" s="60"/>
    </row>
    <row r="37" spans="1:6" ht="12.75">
      <c r="A37" s="296"/>
      <c r="B37" s="315"/>
      <c r="C37" s="51"/>
      <c r="D37" s="61"/>
      <c r="E37" s="488"/>
      <c r="F37" s="60"/>
    </row>
    <row r="38" spans="1:6" ht="78.75" customHeight="1">
      <c r="A38" s="14" t="s">
        <v>5</v>
      </c>
      <c r="B38" s="59" t="s">
        <v>370</v>
      </c>
      <c r="C38" s="13"/>
      <c r="D38" s="16"/>
      <c r="E38" s="487"/>
      <c r="F38" s="17"/>
    </row>
    <row r="39" spans="1:6" ht="12.75">
      <c r="A39" s="44"/>
      <c r="B39" s="65"/>
      <c r="C39" s="13" t="s">
        <v>16</v>
      </c>
      <c r="D39" s="16">
        <v>128</v>
      </c>
      <c r="E39" s="487"/>
      <c r="F39" s="17">
        <f>D39*E39</f>
        <v>0</v>
      </c>
    </row>
    <row r="40" spans="1:6" ht="12.75">
      <c r="A40" s="44"/>
      <c r="B40" s="65"/>
      <c r="C40" s="13"/>
      <c r="D40" s="16"/>
      <c r="E40" s="487"/>
      <c r="F40" s="17"/>
    </row>
    <row r="41" spans="1:6" ht="102">
      <c r="A41" s="14" t="s">
        <v>6</v>
      </c>
      <c r="B41" s="329" t="s">
        <v>121</v>
      </c>
      <c r="C41" s="30"/>
      <c r="D41" s="13"/>
      <c r="E41" s="489"/>
      <c r="F41" s="30"/>
    </row>
    <row r="42" spans="1:6" ht="12.75">
      <c r="A42" s="7"/>
      <c r="B42" s="29"/>
      <c r="C42" s="12"/>
      <c r="D42" s="13"/>
      <c r="E42" s="487"/>
      <c r="F42" s="9"/>
    </row>
    <row r="43" spans="1:6" ht="12.75">
      <c r="A43" s="34"/>
      <c r="B43" s="31" t="s">
        <v>125</v>
      </c>
      <c r="C43" s="12" t="s">
        <v>8</v>
      </c>
      <c r="D43" s="16">
        <v>2</v>
      </c>
      <c r="E43" s="483"/>
      <c r="F43" s="17">
        <f>D43*E43</f>
        <v>0</v>
      </c>
    </row>
    <row r="44" spans="1:6" ht="12.75">
      <c r="A44" s="18" t="s">
        <v>21</v>
      </c>
      <c r="B44" s="19" t="s">
        <v>22</v>
      </c>
      <c r="C44" s="27"/>
      <c r="D44" s="26"/>
      <c r="E44" s="490"/>
      <c r="F44" s="33">
        <f>SUM(F39:F43)</f>
        <v>0</v>
      </c>
    </row>
    <row r="45" spans="1:6" ht="12.75">
      <c r="A45" s="89"/>
      <c r="B45" s="90"/>
      <c r="C45" s="63"/>
      <c r="D45" s="61"/>
      <c r="E45" s="488"/>
      <c r="F45" s="63"/>
    </row>
    <row r="46" spans="1:6" ht="12.75">
      <c r="A46" s="137" t="s">
        <v>151</v>
      </c>
      <c r="B46" s="141" t="s">
        <v>28</v>
      </c>
      <c r="C46" s="139"/>
      <c r="D46" s="142"/>
      <c r="E46" s="491"/>
      <c r="F46" s="144">
        <f>SUM(F13,F22,F34,F44)</f>
        <v>0</v>
      </c>
    </row>
  </sheetData>
  <sheetProtection password="CC3D" sheet="1"/>
  <mergeCells count="4">
    <mergeCell ref="B1:F1"/>
    <mergeCell ref="B2:F2"/>
    <mergeCell ref="A3:F3"/>
    <mergeCell ref="A4:F4"/>
  </mergeCells>
  <printOptions/>
  <pageMargins left="0.6692913385826772" right="0.5511811023622047" top="0.7874015748031497" bottom="0.5905511811023623" header="0.5118110236220472" footer="0.5118110236220472"/>
  <pageSetup horizontalDpi="360" verticalDpi="360" orientation="portrait" paperSize="9" scale="98" r:id="rId1"/>
  <headerFooter alignWithMargins="0">
    <oddHeader>&amp;CReciklažno dvorište "Knin"&amp;R&amp;8&amp;P / &amp;N</oddHeader>
  </headerFooter>
</worksheet>
</file>

<file path=xl/worksheets/sheet5.xml><?xml version="1.0" encoding="utf-8"?>
<worksheet xmlns="http://schemas.openxmlformats.org/spreadsheetml/2006/main" xmlns:r="http://schemas.openxmlformats.org/officeDocument/2006/relationships">
  <sheetPr>
    <tabColor rgb="FFFFC000"/>
  </sheetPr>
  <dimension ref="A1:F13"/>
  <sheetViews>
    <sheetView view="pageBreakPreview" zoomScale="115" zoomScaleSheetLayoutView="115" workbookViewId="0" topLeftCell="A1">
      <selection activeCell="E5" sqref="E5:E11"/>
    </sheetView>
  </sheetViews>
  <sheetFormatPr defaultColWidth="9.33203125" defaultRowHeight="12.75"/>
  <cols>
    <col min="1" max="1" width="8" style="0" customWidth="1"/>
    <col min="2" max="2" width="52.83203125" style="0" customWidth="1"/>
    <col min="3" max="3" width="8" style="0" customWidth="1"/>
    <col min="4" max="5" width="11.16015625" style="0" customWidth="1"/>
    <col min="6" max="6" width="13.16015625" style="0" customWidth="1"/>
  </cols>
  <sheetData>
    <row r="1" spans="1:6" ht="12.75">
      <c r="A1" s="134" t="s">
        <v>11</v>
      </c>
      <c r="B1" s="135" t="s">
        <v>12</v>
      </c>
      <c r="C1" s="135" t="s">
        <v>13</v>
      </c>
      <c r="D1" s="135" t="s">
        <v>4</v>
      </c>
      <c r="E1" s="136" t="s">
        <v>14</v>
      </c>
      <c r="F1" s="136" t="s">
        <v>15</v>
      </c>
    </row>
    <row r="2" spans="1:6" ht="12.75">
      <c r="A2" s="36"/>
      <c r="B2" s="4"/>
      <c r="C2" s="5"/>
      <c r="D2" s="5"/>
      <c r="E2" s="6"/>
      <c r="F2" s="6"/>
    </row>
    <row r="3" spans="1:6" ht="12.75">
      <c r="A3" s="137" t="s">
        <v>152</v>
      </c>
      <c r="B3" s="145" t="s">
        <v>98</v>
      </c>
      <c r="C3" s="145"/>
      <c r="D3" s="145"/>
      <c r="E3" s="145"/>
      <c r="F3" s="145"/>
    </row>
    <row r="4" spans="1:6" ht="12.75">
      <c r="A4" s="32"/>
      <c r="B4" s="31"/>
      <c r="C4" s="30"/>
      <c r="D4" s="32"/>
      <c r="E4" s="30"/>
      <c r="F4" s="30"/>
    </row>
    <row r="5" spans="1:6" ht="89.25">
      <c r="A5" s="14" t="s">
        <v>5</v>
      </c>
      <c r="B5" s="23" t="s">
        <v>281</v>
      </c>
      <c r="C5" s="30"/>
      <c r="D5" s="13"/>
      <c r="E5" s="487"/>
      <c r="F5" s="12"/>
    </row>
    <row r="6" spans="1:6" ht="15">
      <c r="A6" s="10"/>
      <c r="B6" s="11"/>
      <c r="C6" s="13" t="s">
        <v>49</v>
      </c>
      <c r="D6" s="16">
        <v>306</v>
      </c>
      <c r="E6" s="492"/>
      <c r="F6" s="17">
        <f>D6*E6</f>
        <v>0</v>
      </c>
    </row>
    <row r="7" spans="1:6" s="66" customFormat="1" ht="12.75">
      <c r="A7" s="44"/>
      <c r="B7" s="313"/>
      <c r="C7" s="61"/>
      <c r="D7" s="51"/>
      <c r="E7" s="493"/>
      <c r="F7" s="60"/>
    </row>
    <row r="8" spans="1:6" s="66" customFormat="1" ht="136.5" customHeight="1">
      <c r="A8" s="14" t="s">
        <v>6</v>
      </c>
      <c r="B8" s="24" t="s">
        <v>126</v>
      </c>
      <c r="C8" s="61"/>
      <c r="D8" s="51"/>
      <c r="E8" s="493"/>
      <c r="F8" s="60"/>
    </row>
    <row r="9" spans="1:6" s="66" customFormat="1" ht="12.75">
      <c r="A9" s="10"/>
      <c r="B9" s="40"/>
      <c r="C9" s="16"/>
      <c r="D9" s="5"/>
      <c r="E9" s="494"/>
      <c r="F9" s="17"/>
    </row>
    <row r="10" spans="1:6" s="66" customFormat="1" ht="12.75">
      <c r="A10" s="10"/>
      <c r="B10" s="40" t="s">
        <v>127</v>
      </c>
      <c r="C10" s="13" t="s">
        <v>8</v>
      </c>
      <c r="D10" s="16">
        <v>10</v>
      </c>
      <c r="E10" s="492"/>
      <c r="F10" s="17">
        <f>D10*E10</f>
        <v>0</v>
      </c>
    </row>
    <row r="11" spans="1:6" s="66" customFormat="1" ht="12.75">
      <c r="A11" s="87"/>
      <c r="B11" s="43" t="s">
        <v>128</v>
      </c>
      <c r="C11" s="35" t="s">
        <v>8</v>
      </c>
      <c r="D11" s="88">
        <v>10</v>
      </c>
      <c r="E11" s="495"/>
      <c r="F11" s="38">
        <f>D11*E11</f>
        <v>0</v>
      </c>
    </row>
    <row r="12" spans="1:6" ht="12.75">
      <c r="A12" s="7"/>
      <c r="B12" s="58"/>
      <c r="C12" s="5"/>
      <c r="D12" s="13"/>
      <c r="E12" s="12"/>
      <c r="F12" s="42"/>
    </row>
    <row r="13" spans="1:6" ht="12.75">
      <c r="A13" s="137" t="s">
        <v>152</v>
      </c>
      <c r="B13" s="145" t="s">
        <v>99</v>
      </c>
      <c r="C13" s="139"/>
      <c r="D13" s="142"/>
      <c r="E13" s="146"/>
      <c r="F13" s="147">
        <f>SUM(F6:F11)</f>
        <v>0</v>
      </c>
    </row>
  </sheetData>
  <sheetProtection password="CC3D" sheet="1"/>
  <printOptions/>
  <pageMargins left="0.7" right="0.7" top="0.75" bottom="0.75" header="0.3" footer="0.3"/>
  <pageSetup orientation="portrait" paperSize="9" r:id="rId1"/>
  <headerFooter>
    <oddHeader>&amp;CReciklažno dvorište "Knin"</oddHeader>
  </headerFooter>
</worksheet>
</file>

<file path=xl/worksheets/sheet6.xml><?xml version="1.0" encoding="utf-8"?>
<worksheet xmlns="http://schemas.openxmlformats.org/spreadsheetml/2006/main" xmlns:r="http://schemas.openxmlformats.org/officeDocument/2006/relationships">
  <sheetPr>
    <tabColor rgb="FFFFC000"/>
  </sheetPr>
  <dimension ref="A1:F9"/>
  <sheetViews>
    <sheetView view="pageBreakPreview" zoomScale="115" zoomScaleSheetLayoutView="115" workbookViewId="0" topLeftCell="A1">
      <selection activeCell="F24" sqref="F24"/>
    </sheetView>
  </sheetViews>
  <sheetFormatPr defaultColWidth="9.33203125" defaultRowHeight="12.75"/>
  <cols>
    <col min="1" max="1" width="8" style="168" customWidth="1"/>
    <col min="2" max="2" width="52.83203125" style="152" customWidth="1"/>
    <col min="3" max="3" width="8" style="169" customWidth="1"/>
    <col min="4" max="4" width="11.16015625" style="168" customWidth="1"/>
    <col min="5" max="5" width="11.16015625" style="169" customWidth="1"/>
    <col min="6" max="6" width="13.16015625" style="169" customWidth="1"/>
    <col min="7" max="16384" width="9.33203125" style="152" customWidth="1"/>
  </cols>
  <sheetData>
    <row r="1" spans="1:6" ht="12.75">
      <c r="A1" s="149" t="s">
        <v>11</v>
      </c>
      <c r="B1" s="150" t="s">
        <v>12</v>
      </c>
      <c r="C1" s="150" t="s">
        <v>13</v>
      </c>
      <c r="D1" s="150" t="s">
        <v>4</v>
      </c>
      <c r="E1" s="151" t="s">
        <v>14</v>
      </c>
      <c r="F1" s="151" t="s">
        <v>15</v>
      </c>
    </row>
    <row r="2" spans="1:6" ht="12.75">
      <c r="A2" s="153"/>
      <c r="B2" s="154"/>
      <c r="C2" s="155"/>
      <c r="D2" s="155"/>
      <c r="E2" s="156"/>
      <c r="F2" s="156"/>
    </row>
    <row r="3" spans="1:6" ht="12.75">
      <c r="A3" s="157" t="s">
        <v>153</v>
      </c>
      <c r="B3" s="158" t="s">
        <v>148</v>
      </c>
      <c r="C3" s="159"/>
      <c r="D3" s="159"/>
      <c r="E3" s="160"/>
      <c r="F3" s="160"/>
    </row>
    <row r="4" spans="1:6" ht="12.75">
      <c r="A4" s="153"/>
      <c r="B4" s="154"/>
      <c r="C4" s="155"/>
      <c r="D4" s="155"/>
      <c r="E4" s="496"/>
      <c r="F4" s="156"/>
    </row>
    <row r="5" spans="1:6" ht="51">
      <c r="A5" s="161" t="s">
        <v>5</v>
      </c>
      <c r="B5" s="162" t="s">
        <v>160</v>
      </c>
      <c r="C5" s="155"/>
      <c r="D5" s="13"/>
      <c r="E5" s="482"/>
      <c r="F5" s="60"/>
    </row>
    <row r="6" spans="1:6" ht="12.75">
      <c r="A6" s="10"/>
      <c r="B6" s="163"/>
      <c r="C6" s="13" t="s">
        <v>34</v>
      </c>
      <c r="D6" s="164">
        <v>1</v>
      </c>
      <c r="E6" s="497"/>
      <c r="F6" s="165">
        <f>D6*E6</f>
        <v>0</v>
      </c>
    </row>
    <row r="7" spans="1:6" ht="12.75">
      <c r="A7" s="64"/>
      <c r="B7" s="316"/>
      <c r="C7" s="61"/>
      <c r="D7" s="317"/>
      <c r="E7" s="498"/>
      <c r="F7" s="318"/>
    </row>
    <row r="8" spans="1:6" ht="13.5" customHeight="1">
      <c r="A8" s="161"/>
      <c r="B8" s="166"/>
      <c r="C8" s="155"/>
      <c r="D8" s="13"/>
      <c r="E8" s="487"/>
      <c r="F8" s="12"/>
    </row>
    <row r="9" spans="1:6" ht="12.75">
      <c r="A9" s="157" t="s">
        <v>154</v>
      </c>
      <c r="B9" s="141" t="s">
        <v>155</v>
      </c>
      <c r="C9" s="159"/>
      <c r="D9" s="142"/>
      <c r="E9" s="143"/>
      <c r="F9" s="167">
        <f>SUM(F6:F7)</f>
        <v>0</v>
      </c>
    </row>
  </sheetData>
  <sheetProtection password="CC3D" sheet="1"/>
  <printOptions/>
  <pageMargins left="0.6692913385826772" right="0.5511811023622047" top="0.7874015748031497" bottom="0.5905511811023623" header="0.5118110236220472" footer="0.5118110236220472"/>
  <pageSetup horizontalDpi="360" verticalDpi="360" orientation="portrait" paperSize="9" r:id="rId1"/>
  <headerFooter alignWithMargins="0">
    <oddHeader>&amp;CReciklažno dvorište "Knin"&amp;R&amp;8&amp;P / &amp;N</oddHeader>
  </headerFooter>
</worksheet>
</file>

<file path=xl/worksheets/sheet7.xml><?xml version="1.0" encoding="utf-8"?>
<worksheet xmlns="http://schemas.openxmlformats.org/spreadsheetml/2006/main" xmlns:r="http://schemas.openxmlformats.org/officeDocument/2006/relationships">
  <sheetPr>
    <tabColor rgb="FFFFC000"/>
  </sheetPr>
  <dimension ref="A1:F109"/>
  <sheetViews>
    <sheetView view="pageBreakPreview" zoomScale="115" zoomScaleSheetLayoutView="115" workbookViewId="0" topLeftCell="A104">
      <selection activeCell="E9" sqref="E9:E109"/>
    </sheetView>
  </sheetViews>
  <sheetFormatPr defaultColWidth="9.33203125" defaultRowHeight="12.75"/>
  <cols>
    <col min="1" max="1" width="8" style="0" customWidth="1"/>
    <col min="2" max="2" width="52.83203125" style="0" customWidth="1"/>
    <col min="3" max="3" width="8" style="0" customWidth="1"/>
    <col min="4" max="5" width="11.16015625" style="0" customWidth="1"/>
    <col min="6" max="6" width="13.16015625" style="0" customWidth="1"/>
  </cols>
  <sheetData>
    <row r="1" spans="1:6" ht="12.75">
      <c r="A1" s="192"/>
      <c r="B1" s="554" t="s">
        <v>371</v>
      </c>
      <c r="C1" s="554"/>
      <c r="D1" s="554"/>
      <c r="E1" s="554"/>
      <c r="F1" s="554"/>
    </row>
    <row r="2" spans="1:6" ht="12.75">
      <c r="A2" s="194"/>
      <c r="B2" s="554"/>
      <c r="C2" s="554"/>
      <c r="D2" s="554"/>
      <c r="E2" s="554"/>
      <c r="F2" s="554"/>
    </row>
    <row r="3" spans="1:6" ht="232.5" customHeight="1">
      <c r="A3" s="549" t="s">
        <v>172</v>
      </c>
      <c r="B3" s="549"/>
      <c r="C3" s="549"/>
      <c r="D3" s="549"/>
      <c r="E3" s="549"/>
      <c r="F3" s="549"/>
    </row>
    <row r="4" spans="1:6" ht="214.5" customHeight="1">
      <c r="A4" s="549" t="s">
        <v>354</v>
      </c>
      <c r="B4" s="549"/>
      <c r="C4" s="549"/>
      <c r="D4" s="549"/>
      <c r="E4" s="549"/>
      <c r="F4" s="549"/>
    </row>
    <row r="6" spans="1:6" ht="12.75">
      <c r="A6" s="134" t="s">
        <v>11</v>
      </c>
      <c r="B6" s="135" t="s">
        <v>12</v>
      </c>
      <c r="C6" s="135" t="s">
        <v>13</v>
      </c>
      <c r="D6" s="135" t="s">
        <v>4</v>
      </c>
      <c r="E6" s="136" t="s">
        <v>14</v>
      </c>
      <c r="F6" s="136" t="s">
        <v>15</v>
      </c>
    </row>
    <row r="7" spans="1:6" ht="12.75">
      <c r="A7" s="36"/>
      <c r="B7" s="4"/>
      <c r="C7" s="5"/>
      <c r="D7" s="5"/>
      <c r="E7" s="6"/>
      <c r="F7" s="6"/>
    </row>
    <row r="8" spans="1:6" ht="12.75">
      <c r="A8" s="137" t="s">
        <v>154</v>
      </c>
      <c r="B8" s="148" t="s">
        <v>149</v>
      </c>
      <c r="C8" s="148"/>
      <c r="D8" s="148"/>
      <c r="E8" s="148"/>
      <c r="F8" s="148"/>
    </row>
    <row r="9" spans="1:6" ht="12.75">
      <c r="A9" s="36"/>
      <c r="B9" s="4"/>
      <c r="C9" s="5"/>
      <c r="D9" s="5"/>
      <c r="E9" s="480"/>
      <c r="F9" s="6"/>
    </row>
    <row r="10" spans="1:6" ht="12.75">
      <c r="A10" s="7" t="s">
        <v>0</v>
      </c>
      <c r="B10" s="96" t="s">
        <v>2</v>
      </c>
      <c r="C10" s="320"/>
      <c r="D10" s="321"/>
      <c r="E10" s="499"/>
      <c r="F10" s="320"/>
    </row>
    <row r="11" spans="1:6" ht="12.75">
      <c r="A11" s="89"/>
      <c r="B11" s="90"/>
      <c r="C11" s="63"/>
      <c r="D11" s="89"/>
      <c r="E11" s="488"/>
      <c r="F11" s="63"/>
    </row>
    <row r="12" spans="1:6" ht="110.25" customHeight="1">
      <c r="A12" s="14" t="s">
        <v>5</v>
      </c>
      <c r="B12" s="24" t="s">
        <v>101</v>
      </c>
      <c r="C12" s="63"/>
      <c r="D12" s="80"/>
      <c r="E12" s="500"/>
      <c r="F12" s="53"/>
    </row>
    <row r="13" spans="1:6" ht="15">
      <c r="A13" s="64"/>
      <c r="B13" s="81"/>
      <c r="C13" s="13" t="s">
        <v>49</v>
      </c>
      <c r="D13" s="16">
        <v>694</v>
      </c>
      <c r="E13" s="483"/>
      <c r="F13" s="17">
        <f>D13*E13</f>
        <v>0</v>
      </c>
    </row>
    <row r="14" spans="1:6" ht="12.75">
      <c r="A14" s="64"/>
      <c r="B14" s="81"/>
      <c r="C14" s="61"/>
      <c r="D14" s="61"/>
      <c r="E14" s="482"/>
      <c r="F14" s="60"/>
    </row>
    <row r="15" spans="1:6" ht="109.5" customHeight="1">
      <c r="A15" s="14" t="s">
        <v>6</v>
      </c>
      <c r="B15" s="24" t="s">
        <v>132</v>
      </c>
      <c r="C15" s="61"/>
      <c r="D15" s="61"/>
      <c r="E15" s="482"/>
      <c r="F15" s="60"/>
    </row>
    <row r="16" spans="1:6" ht="15">
      <c r="A16" s="64"/>
      <c r="B16" s="81"/>
      <c r="C16" s="13" t="s">
        <v>49</v>
      </c>
      <c r="D16" s="16">
        <v>973</v>
      </c>
      <c r="E16" s="483"/>
      <c r="F16" s="17">
        <f>D16*E16</f>
        <v>0</v>
      </c>
    </row>
    <row r="17" spans="1:6" ht="12.75">
      <c r="A17" s="64"/>
      <c r="B17" s="81"/>
      <c r="C17" s="13"/>
      <c r="D17" s="16"/>
      <c r="E17" s="483"/>
      <c r="F17" s="17"/>
    </row>
    <row r="18" spans="1:6" ht="76.5">
      <c r="A18" s="14" t="s">
        <v>41</v>
      </c>
      <c r="B18" s="59" t="s">
        <v>282</v>
      </c>
      <c r="C18" s="13"/>
      <c r="D18" s="16"/>
      <c r="E18" s="483"/>
      <c r="F18" s="17"/>
    </row>
    <row r="19" spans="1:6" ht="12.75">
      <c r="A19" s="64"/>
      <c r="B19" s="81"/>
      <c r="C19" s="13" t="s">
        <v>34</v>
      </c>
      <c r="D19" s="16">
        <v>2</v>
      </c>
      <c r="E19" s="483"/>
      <c r="F19" s="17">
        <f>D19*E19</f>
        <v>0</v>
      </c>
    </row>
    <row r="20" spans="1:6" ht="12.75">
      <c r="A20" s="64"/>
      <c r="B20" s="81"/>
      <c r="C20" s="13"/>
      <c r="D20" s="16"/>
      <c r="E20" s="483"/>
      <c r="F20" s="17"/>
    </row>
    <row r="21" spans="1:6" ht="100.5" customHeight="1">
      <c r="A21" s="14" t="s">
        <v>50</v>
      </c>
      <c r="B21" s="59" t="s">
        <v>283</v>
      </c>
      <c r="C21" s="13"/>
      <c r="D21" s="16"/>
      <c r="E21" s="483"/>
      <c r="F21" s="17"/>
    </row>
    <row r="22" spans="1:6" ht="12.75">
      <c r="A22" s="64"/>
      <c r="B22" s="81"/>
      <c r="C22" s="13" t="s">
        <v>16</v>
      </c>
      <c r="D22" s="16">
        <v>65</v>
      </c>
      <c r="E22" s="483"/>
      <c r="F22" s="17">
        <f>D22*E22</f>
        <v>0</v>
      </c>
    </row>
    <row r="23" spans="1:6" ht="12.75">
      <c r="A23" s="64"/>
      <c r="B23" s="81"/>
      <c r="C23" s="13"/>
      <c r="D23" s="16"/>
      <c r="E23" s="483"/>
      <c r="F23" s="17"/>
    </row>
    <row r="24" spans="1:6" ht="84" customHeight="1">
      <c r="A24" s="14" t="s">
        <v>51</v>
      </c>
      <c r="B24" s="59" t="s">
        <v>284</v>
      </c>
      <c r="C24" s="13"/>
      <c r="D24" s="16"/>
      <c r="E24" s="483"/>
      <c r="F24" s="17"/>
    </row>
    <row r="25" spans="1:6" ht="15">
      <c r="A25" s="64"/>
      <c r="B25" s="81"/>
      <c r="C25" s="13" t="s">
        <v>46</v>
      </c>
      <c r="D25" s="330">
        <v>22</v>
      </c>
      <c r="E25" s="455"/>
      <c r="F25" s="331">
        <f>D25*E25</f>
        <v>0</v>
      </c>
    </row>
    <row r="26" spans="1:6" ht="12.75">
      <c r="A26" s="64"/>
      <c r="B26" s="81"/>
      <c r="C26" s="61"/>
      <c r="D26" s="80"/>
      <c r="E26" s="500"/>
      <c r="F26" s="53"/>
    </row>
    <row r="27" spans="1:6" ht="188.25" customHeight="1">
      <c r="A27" s="14" t="s">
        <v>53</v>
      </c>
      <c r="B27" s="59" t="s">
        <v>102</v>
      </c>
      <c r="C27" s="61"/>
      <c r="D27" s="61"/>
      <c r="E27" s="482"/>
      <c r="F27" s="60"/>
    </row>
    <row r="28" spans="1:6" ht="12.75">
      <c r="A28" s="64"/>
      <c r="B28" s="81"/>
      <c r="C28" s="13" t="s">
        <v>8</v>
      </c>
      <c r="D28" s="16">
        <v>1</v>
      </c>
      <c r="E28" s="483"/>
      <c r="F28" s="17">
        <f>D28*E28</f>
        <v>0</v>
      </c>
    </row>
    <row r="29" spans="1:6" ht="12.75">
      <c r="A29" s="18" t="s">
        <v>0</v>
      </c>
      <c r="B29" s="97" t="s">
        <v>103</v>
      </c>
      <c r="C29" s="27"/>
      <c r="D29" s="26"/>
      <c r="E29" s="485"/>
      <c r="F29" s="42">
        <f>SUM(F13:F28)</f>
        <v>0</v>
      </c>
    </row>
    <row r="30" spans="1:6" ht="12.75">
      <c r="A30" s="64"/>
      <c r="B30" s="45"/>
      <c r="C30" s="51"/>
      <c r="D30" s="80"/>
      <c r="E30" s="501"/>
      <c r="F30" s="53"/>
    </row>
    <row r="31" spans="1:6" ht="12.75">
      <c r="A31" s="7" t="s">
        <v>1</v>
      </c>
      <c r="B31" s="96" t="s">
        <v>104</v>
      </c>
      <c r="C31" s="51"/>
      <c r="D31" s="80"/>
      <c r="E31" s="501"/>
      <c r="F31" s="53"/>
    </row>
    <row r="32" spans="1:6" ht="12.75">
      <c r="A32" s="64"/>
      <c r="B32" s="91"/>
      <c r="C32" s="60"/>
      <c r="D32" s="61"/>
      <c r="E32" s="482"/>
      <c r="F32" s="60"/>
    </row>
    <row r="33" spans="1:6" ht="137.25" customHeight="1">
      <c r="A33" s="14" t="s">
        <v>5</v>
      </c>
      <c r="B33" s="24" t="s">
        <v>133</v>
      </c>
      <c r="C33" s="51"/>
      <c r="D33" s="61"/>
      <c r="E33" s="482"/>
      <c r="F33" s="60"/>
    </row>
    <row r="34" spans="1:6" ht="15">
      <c r="A34" s="64"/>
      <c r="B34" s="45"/>
      <c r="C34" s="13" t="s">
        <v>46</v>
      </c>
      <c r="D34" s="16">
        <v>204</v>
      </c>
      <c r="E34" s="483"/>
      <c r="F34" s="17">
        <f>D34*E34</f>
        <v>0</v>
      </c>
    </row>
    <row r="35" spans="1:6" ht="12.75">
      <c r="A35" s="64"/>
      <c r="B35" s="45"/>
      <c r="C35" s="51"/>
      <c r="D35" s="80"/>
      <c r="E35" s="501"/>
      <c r="F35" s="53"/>
    </row>
    <row r="36" spans="1:6" ht="178.5">
      <c r="A36" s="14" t="s">
        <v>6</v>
      </c>
      <c r="B36" s="59" t="s">
        <v>134</v>
      </c>
      <c r="C36" s="51"/>
      <c r="D36" s="80"/>
      <c r="E36" s="501"/>
      <c r="F36" s="53"/>
    </row>
    <row r="37" spans="1:6" ht="15">
      <c r="A37" s="64"/>
      <c r="B37" s="65"/>
      <c r="C37" s="13" t="s">
        <v>46</v>
      </c>
      <c r="D37" s="16">
        <v>570</v>
      </c>
      <c r="E37" s="483"/>
      <c r="F37" s="17">
        <f>D37*E37</f>
        <v>0</v>
      </c>
    </row>
    <row r="38" spans="1:6" ht="12.75">
      <c r="A38" s="64"/>
      <c r="B38" s="65"/>
      <c r="C38" s="61"/>
      <c r="D38" s="61"/>
      <c r="E38" s="482"/>
      <c r="F38" s="60"/>
    </row>
    <row r="39" spans="1:6" ht="153">
      <c r="A39" s="14" t="s">
        <v>41</v>
      </c>
      <c r="B39" s="24" t="s">
        <v>135</v>
      </c>
      <c r="C39" s="51"/>
      <c r="D39" s="61"/>
      <c r="E39" s="482"/>
      <c r="F39" s="60"/>
    </row>
    <row r="40" spans="1:6" ht="15">
      <c r="A40" s="44"/>
      <c r="B40" s="65"/>
      <c r="C40" s="13" t="s">
        <v>49</v>
      </c>
      <c r="D40" s="16">
        <v>763</v>
      </c>
      <c r="E40" s="483"/>
      <c r="F40" s="17">
        <f>D40*E40</f>
        <v>0</v>
      </c>
    </row>
    <row r="41" spans="1:6" ht="12.75">
      <c r="A41" s="44"/>
      <c r="B41" s="65"/>
      <c r="C41" s="61"/>
      <c r="D41" s="61"/>
      <c r="E41" s="482"/>
      <c r="F41" s="60"/>
    </row>
    <row r="42" spans="1:6" ht="38.25">
      <c r="A42" s="64"/>
      <c r="B42" s="98" t="s">
        <v>105</v>
      </c>
      <c r="C42" s="61"/>
      <c r="D42" s="61"/>
      <c r="E42" s="482"/>
      <c r="F42" s="60"/>
    </row>
    <row r="43" spans="1:6" ht="12.75">
      <c r="A43" s="64"/>
      <c r="B43" s="322"/>
      <c r="C43" s="61"/>
      <c r="D43" s="61"/>
      <c r="E43" s="482"/>
      <c r="F43" s="60"/>
    </row>
    <row r="44" spans="1:6" ht="140.25">
      <c r="A44" s="14" t="s">
        <v>50</v>
      </c>
      <c r="B44" s="24" t="s">
        <v>136</v>
      </c>
      <c r="C44" s="51"/>
      <c r="D44" s="61"/>
      <c r="E44" s="482"/>
      <c r="F44" s="60"/>
    </row>
    <row r="45" spans="1:6" ht="15">
      <c r="A45" s="64"/>
      <c r="B45" s="65"/>
      <c r="C45" s="13" t="s">
        <v>46</v>
      </c>
      <c r="D45" s="16">
        <v>763</v>
      </c>
      <c r="E45" s="483"/>
      <c r="F45" s="17">
        <f>D45*E45</f>
        <v>0</v>
      </c>
    </row>
    <row r="46" spans="1:6" ht="12.75">
      <c r="A46" s="64"/>
      <c r="B46" s="65"/>
      <c r="C46" s="61"/>
      <c r="D46" s="80"/>
      <c r="E46" s="483"/>
      <c r="F46" s="53"/>
    </row>
    <row r="47" spans="1:6" ht="154.5" customHeight="1">
      <c r="A47" s="14" t="s">
        <v>51</v>
      </c>
      <c r="B47" s="24" t="s">
        <v>135</v>
      </c>
      <c r="C47" s="51"/>
      <c r="D47" s="61"/>
      <c r="E47" s="487"/>
      <c r="F47" s="60"/>
    </row>
    <row r="48" spans="1:6" ht="15">
      <c r="A48" s="44"/>
      <c r="B48" s="65"/>
      <c r="C48" s="13" t="s">
        <v>49</v>
      </c>
      <c r="D48" s="16">
        <v>763</v>
      </c>
      <c r="E48" s="483"/>
      <c r="F48" s="17">
        <f>D48*E48</f>
        <v>0</v>
      </c>
    </row>
    <row r="49" spans="1:6" ht="12.75">
      <c r="A49" s="64"/>
      <c r="B49" s="81"/>
      <c r="C49" s="51"/>
      <c r="D49" s="80"/>
      <c r="E49" s="492"/>
      <c r="F49" s="53"/>
    </row>
    <row r="50" spans="1:6" ht="127.5">
      <c r="A50" s="14" t="s">
        <v>53</v>
      </c>
      <c r="B50" s="59" t="s">
        <v>137</v>
      </c>
      <c r="C50" s="51"/>
      <c r="D50" s="80"/>
      <c r="E50" s="492"/>
      <c r="F50" s="53"/>
    </row>
    <row r="51" spans="1:6" ht="15">
      <c r="A51" s="64"/>
      <c r="B51" s="81"/>
      <c r="C51" s="13" t="s">
        <v>49</v>
      </c>
      <c r="D51" s="16">
        <v>763</v>
      </c>
      <c r="E51" s="483"/>
      <c r="F51" s="17">
        <f>D51*E51</f>
        <v>0</v>
      </c>
    </row>
    <row r="52" spans="1:6" ht="12.75">
      <c r="A52" s="64"/>
      <c r="B52" s="81"/>
      <c r="C52" s="51"/>
      <c r="D52" s="80"/>
      <c r="E52" s="492"/>
      <c r="F52" s="53"/>
    </row>
    <row r="53" spans="1:6" ht="219.75" customHeight="1">
      <c r="A53" s="14" t="s">
        <v>55</v>
      </c>
      <c r="B53" s="59" t="s">
        <v>138</v>
      </c>
      <c r="C53" s="51"/>
      <c r="D53" s="80"/>
      <c r="E53" s="492"/>
      <c r="F53" s="53"/>
    </row>
    <row r="54" spans="1:6" ht="15">
      <c r="A54" s="64"/>
      <c r="B54" s="81"/>
      <c r="C54" s="13" t="s">
        <v>49</v>
      </c>
      <c r="D54" s="16">
        <v>763</v>
      </c>
      <c r="E54" s="483"/>
      <c r="F54" s="17">
        <f>D54*E54</f>
        <v>0</v>
      </c>
    </row>
    <row r="55" spans="1:6" ht="12.75">
      <c r="A55" s="64"/>
      <c r="B55" s="81"/>
      <c r="C55" s="61"/>
      <c r="D55" s="61"/>
      <c r="E55" s="482"/>
      <c r="F55" s="60"/>
    </row>
    <row r="56" spans="1:6" ht="202.5" customHeight="1">
      <c r="A56" s="14" t="s">
        <v>57</v>
      </c>
      <c r="B56" s="59" t="s">
        <v>139</v>
      </c>
      <c r="C56" s="61"/>
      <c r="D56" s="61"/>
      <c r="E56" s="482"/>
      <c r="F56" s="60"/>
    </row>
    <row r="57" spans="1:6" ht="15">
      <c r="A57" s="64"/>
      <c r="B57" s="81"/>
      <c r="C57" s="13" t="s">
        <v>46</v>
      </c>
      <c r="D57" s="16">
        <v>170</v>
      </c>
      <c r="E57" s="483"/>
      <c r="F57" s="17">
        <f>D57*E57</f>
        <v>0</v>
      </c>
    </row>
    <row r="58" spans="1:6" ht="12.75">
      <c r="A58" s="18" t="s">
        <v>1</v>
      </c>
      <c r="B58" s="97" t="s">
        <v>106</v>
      </c>
      <c r="C58" s="25"/>
      <c r="D58" s="99"/>
      <c r="E58" s="485"/>
      <c r="F58" s="42">
        <f>SUM(F34:F57)</f>
        <v>0</v>
      </c>
    </row>
    <row r="59" spans="1:6" ht="12.75">
      <c r="A59" s="64"/>
      <c r="B59" s="45"/>
      <c r="C59" s="51"/>
      <c r="D59" s="80"/>
      <c r="E59" s="502"/>
      <c r="F59" s="53"/>
    </row>
    <row r="60" spans="1:6" ht="12.75">
      <c r="A60" s="64"/>
      <c r="B60" s="45"/>
      <c r="C60" s="51"/>
      <c r="D60" s="80"/>
      <c r="E60" s="502"/>
      <c r="F60" s="53"/>
    </row>
    <row r="61" spans="1:6" ht="12.75">
      <c r="A61" s="7" t="s">
        <v>19</v>
      </c>
      <c r="B61" s="96" t="s">
        <v>107</v>
      </c>
      <c r="C61" s="51"/>
      <c r="D61" s="80"/>
      <c r="E61" s="502"/>
      <c r="F61" s="53"/>
    </row>
    <row r="62" spans="1:6" ht="12.75">
      <c r="A62" s="85"/>
      <c r="B62" s="319"/>
      <c r="C62" s="51"/>
      <c r="D62" s="80"/>
      <c r="E62" s="502"/>
      <c r="F62" s="53"/>
    </row>
    <row r="63" spans="1:6" ht="242.25">
      <c r="A63" s="14" t="s">
        <v>5</v>
      </c>
      <c r="B63" s="59" t="s">
        <v>285</v>
      </c>
      <c r="C63" s="51"/>
      <c r="D63" s="80"/>
      <c r="E63" s="502"/>
      <c r="F63" s="53"/>
    </row>
    <row r="64" spans="1:6" ht="15">
      <c r="A64" s="85"/>
      <c r="B64" s="319"/>
      <c r="C64" s="13" t="s">
        <v>46</v>
      </c>
      <c r="D64" s="16">
        <v>330</v>
      </c>
      <c r="E64" s="483"/>
      <c r="F64" s="17">
        <f>D64*E64</f>
        <v>0</v>
      </c>
    </row>
    <row r="65" spans="1:6" ht="12.75">
      <c r="A65" s="85"/>
      <c r="B65" s="319"/>
      <c r="C65" s="51"/>
      <c r="D65" s="80"/>
      <c r="E65" s="502"/>
      <c r="F65" s="53"/>
    </row>
    <row r="66" spans="1:6" ht="192.75" customHeight="1">
      <c r="A66" s="14" t="s">
        <v>6</v>
      </c>
      <c r="B66" s="59" t="s">
        <v>286</v>
      </c>
      <c r="C66" s="51"/>
      <c r="D66" s="80"/>
      <c r="E66" s="502"/>
      <c r="F66" s="53"/>
    </row>
    <row r="67" spans="1:6" ht="15">
      <c r="A67" s="64"/>
      <c r="B67" s="65"/>
      <c r="C67" s="13" t="s">
        <v>49</v>
      </c>
      <c r="D67" s="16">
        <v>783</v>
      </c>
      <c r="E67" s="483"/>
      <c r="F67" s="17">
        <f>D67*E67</f>
        <v>0</v>
      </c>
    </row>
    <row r="68" spans="1:6" ht="12.75">
      <c r="A68" s="64"/>
      <c r="B68" s="65"/>
      <c r="C68" s="5"/>
      <c r="D68" s="13"/>
      <c r="E68" s="487"/>
      <c r="F68" s="12"/>
    </row>
    <row r="69" spans="1:6" ht="155.25">
      <c r="A69" s="14" t="s">
        <v>41</v>
      </c>
      <c r="B69" s="24" t="s">
        <v>287</v>
      </c>
      <c r="C69" s="5"/>
      <c r="D69" s="13"/>
      <c r="E69" s="487"/>
      <c r="F69" s="12"/>
    </row>
    <row r="70" spans="1:6" ht="15">
      <c r="A70" s="64"/>
      <c r="B70" s="65"/>
      <c r="C70" s="13" t="s">
        <v>49</v>
      </c>
      <c r="D70" s="16">
        <v>783</v>
      </c>
      <c r="E70" s="483"/>
      <c r="F70" s="17">
        <f>D70*E70</f>
        <v>0</v>
      </c>
    </row>
    <row r="71" spans="1:6" ht="12.75">
      <c r="A71" s="64"/>
      <c r="B71" s="65"/>
      <c r="C71" s="61"/>
      <c r="D71" s="61"/>
      <c r="E71" s="482"/>
      <c r="F71" s="60"/>
    </row>
    <row r="72" spans="1:6" ht="180.75">
      <c r="A72" s="14" t="s">
        <v>50</v>
      </c>
      <c r="B72" s="24" t="s">
        <v>288</v>
      </c>
      <c r="C72" s="61"/>
      <c r="D72" s="61"/>
      <c r="E72" s="482"/>
      <c r="F72" s="60"/>
    </row>
    <row r="73" spans="1:6" ht="15">
      <c r="A73" s="64"/>
      <c r="B73" s="65"/>
      <c r="C73" s="13" t="s">
        <v>46</v>
      </c>
      <c r="D73" s="16">
        <v>7.7</v>
      </c>
      <c r="E73" s="483"/>
      <c r="F73" s="17">
        <f>D73*E73</f>
        <v>0</v>
      </c>
    </row>
    <row r="74" spans="1:6" ht="12.75">
      <c r="A74" s="64"/>
      <c r="B74" s="65"/>
      <c r="C74" s="61"/>
      <c r="D74" s="61"/>
      <c r="E74" s="482"/>
      <c r="F74" s="60"/>
    </row>
    <row r="75" spans="1:6" ht="140.25">
      <c r="A75" s="14" t="s">
        <v>51</v>
      </c>
      <c r="B75" s="23" t="s">
        <v>108</v>
      </c>
      <c r="C75" s="61"/>
      <c r="D75" s="61"/>
      <c r="E75" s="482"/>
      <c r="F75" s="60"/>
    </row>
    <row r="76" spans="1:6" ht="12.75">
      <c r="A76" s="64"/>
      <c r="B76" s="65"/>
      <c r="C76" s="13" t="s">
        <v>109</v>
      </c>
      <c r="D76" s="16">
        <v>770</v>
      </c>
      <c r="E76" s="483"/>
      <c r="F76" s="17">
        <f>D76*E76</f>
        <v>0</v>
      </c>
    </row>
    <row r="77" spans="1:6" ht="12.75">
      <c r="A77" s="64"/>
      <c r="B77" s="65"/>
      <c r="C77" s="51"/>
      <c r="D77" s="61"/>
      <c r="E77" s="482"/>
      <c r="F77" s="60"/>
    </row>
    <row r="78" spans="1:6" ht="249" customHeight="1">
      <c r="A78" s="14" t="s">
        <v>53</v>
      </c>
      <c r="B78" s="24" t="s">
        <v>140</v>
      </c>
      <c r="C78" s="63"/>
      <c r="D78" s="61"/>
      <c r="E78" s="488"/>
      <c r="F78" s="63"/>
    </row>
    <row r="79" spans="1:6" ht="12.75">
      <c r="A79" s="85"/>
      <c r="B79" s="62"/>
      <c r="C79" s="13" t="s">
        <v>16</v>
      </c>
      <c r="D79" s="16">
        <v>125</v>
      </c>
      <c r="E79" s="483"/>
      <c r="F79" s="17">
        <f>D79*E79</f>
        <v>0</v>
      </c>
    </row>
    <row r="80" spans="1:6" ht="12.75">
      <c r="A80" s="85"/>
      <c r="B80" s="62"/>
      <c r="C80" s="61"/>
      <c r="D80" s="80"/>
      <c r="E80" s="500"/>
      <c r="F80" s="53"/>
    </row>
    <row r="81" spans="1:6" ht="259.5" customHeight="1">
      <c r="A81" s="14" t="s">
        <v>55</v>
      </c>
      <c r="B81" s="24" t="s">
        <v>141</v>
      </c>
      <c r="C81" s="63"/>
      <c r="D81" s="61"/>
      <c r="E81" s="488"/>
      <c r="F81" s="63"/>
    </row>
    <row r="82" spans="1:6" ht="12.75">
      <c r="A82" s="85"/>
      <c r="B82" s="62"/>
      <c r="C82" s="13" t="s">
        <v>16</v>
      </c>
      <c r="D82" s="16">
        <v>29</v>
      </c>
      <c r="E82" s="483"/>
      <c r="F82" s="17">
        <f>D82*E82</f>
        <v>0</v>
      </c>
    </row>
    <row r="83" spans="1:6" ht="12.75">
      <c r="A83" s="18" t="s">
        <v>19</v>
      </c>
      <c r="B83" s="333" t="s">
        <v>110</v>
      </c>
      <c r="C83" s="334"/>
      <c r="D83" s="26"/>
      <c r="E83" s="503"/>
      <c r="F83" s="42">
        <f>SUM(F64:F82)</f>
        <v>0</v>
      </c>
    </row>
    <row r="84" spans="1:6" ht="12.75">
      <c r="A84" s="89"/>
      <c r="B84" s="90"/>
      <c r="C84" s="63"/>
      <c r="D84" s="61"/>
      <c r="E84" s="488"/>
      <c r="F84" s="63"/>
    </row>
    <row r="85" spans="1:6" ht="12.75">
      <c r="A85" s="7" t="s">
        <v>21</v>
      </c>
      <c r="B85" s="96" t="s">
        <v>111</v>
      </c>
      <c r="C85" s="82"/>
      <c r="D85" s="83"/>
      <c r="E85" s="504"/>
      <c r="F85" s="82"/>
    </row>
    <row r="86" spans="1:6" ht="12.75">
      <c r="A86" s="335"/>
      <c r="B86" s="336"/>
      <c r="C86" s="82"/>
      <c r="D86" s="83"/>
      <c r="E86" s="504"/>
      <c r="F86" s="82"/>
    </row>
    <row r="87" spans="1:6" ht="12.75">
      <c r="A87" s="335"/>
      <c r="B87" s="96" t="s">
        <v>112</v>
      </c>
      <c r="C87" s="82"/>
      <c r="D87" s="83"/>
      <c r="E87" s="504"/>
      <c r="F87" s="82"/>
    </row>
    <row r="88" spans="1:6" ht="12.75">
      <c r="A88" s="83"/>
      <c r="B88" s="84"/>
      <c r="C88" s="82"/>
      <c r="D88" s="83"/>
      <c r="E88" s="504"/>
      <c r="F88" s="82"/>
    </row>
    <row r="89" spans="1:6" ht="12.75">
      <c r="A89" s="14" t="s">
        <v>5</v>
      </c>
      <c r="B89" s="336" t="s">
        <v>113</v>
      </c>
      <c r="C89" s="82"/>
      <c r="D89" s="83"/>
      <c r="E89" s="504"/>
      <c r="F89" s="82"/>
    </row>
    <row r="90" spans="1:6" ht="12.75">
      <c r="A90" s="83"/>
      <c r="B90" s="84"/>
      <c r="C90" s="82"/>
      <c r="D90" s="83"/>
      <c r="E90" s="504"/>
      <c r="F90" s="82"/>
    </row>
    <row r="91" spans="1:6" ht="76.5">
      <c r="A91" s="83"/>
      <c r="B91" s="337" t="s">
        <v>123</v>
      </c>
      <c r="C91" s="82"/>
      <c r="D91" s="83"/>
      <c r="E91" s="504"/>
      <c r="F91" s="82"/>
    </row>
    <row r="92" spans="1:6" ht="12.75">
      <c r="A92" s="83"/>
      <c r="B92" s="336" t="s">
        <v>114</v>
      </c>
      <c r="C92" s="338" t="s">
        <v>8</v>
      </c>
      <c r="D92" s="16">
        <v>3</v>
      </c>
      <c r="E92" s="483"/>
      <c r="F92" s="17">
        <f>D92*E92</f>
        <v>0</v>
      </c>
    </row>
    <row r="93" spans="1:6" ht="12.75">
      <c r="A93" s="83"/>
      <c r="B93" s="84"/>
      <c r="C93" s="82"/>
      <c r="D93" s="83"/>
      <c r="E93" s="504"/>
      <c r="F93" s="82"/>
    </row>
    <row r="94" spans="1:6" ht="12.75">
      <c r="A94" s="14" t="s">
        <v>6</v>
      </c>
      <c r="B94" s="336" t="s">
        <v>115</v>
      </c>
      <c r="C94" s="82"/>
      <c r="D94" s="83"/>
      <c r="E94" s="504"/>
      <c r="F94" s="82"/>
    </row>
    <row r="95" spans="1:6" ht="12.75">
      <c r="A95" s="83"/>
      <c r="B95" s="84"/>
      <c r="C95" s="82"/>
      <c r="D95" s="83"/>
      <c r="E95" s="504"/>
      <c r="F95" s="82"/>
    </row>
    <row r="96" spans="1:6" ht="38.25">
      <c r="A96" s="83"/>
      <c r="B96" s="337" t="s">
        <v>124</v>
      </c>
      <c r="C96" s="82"/>
      <c r="D96" s="83"/>
      <c r="E96" s="504"/>
      <c r="F96" s="82"/>
    </row>
    <row r="97" spans="1:6" ht="12.75">
      <c r="A97" s="83"/>
      <c r="B97" s="84"/>
      <c r="C97" s="82"/>
      <c r="D97" s="83"/>
      <c r="E97" s="504"/>
      <c r="F97" s="82"/>
    </row>
    <row r="98" spans="1:6" ht="12.75">
      <c r="A98" s="83"/>
      <c r="B98" s="336" t="s">
        <v>289</v>
      </c>
      <c r="C98" s="338" t="s">
        <v>8</v>
      </c>
      <c r="D98" s="16">
        <v>1</v>
      </c>
      <c r="E98" s="483"/>
      <c r="F98" s="17">
        <f>D98*E98</f>
        <v>0</v>
      </c>
    </row>
    <row r="99" spans="1:6" ht="12.75">
      <c r="A99" s="83"/>
      <c r="B99" s="336" t="s">
        <v>290</v>
      </c>
      <c r="C99" s="338" t="s">
        <v>8</v>
      </c>
      <c r="D99" s="16">
        <v>1</v>
      </c>
      <c r="E99" s="483"/>
      <c r="F99" s="17">
        <f>D99*E99</f>
        <v>0</v>
      </c>
    </row>
    <row r="100" spans="1:6" ht="12.75">
      <c r="A100" s="44"/>
      <c r="B100" s="336" t="s">
        <v>291</v>
      </c>
      <c r="C100" s="338" t="s">
        <v>8</v>
      </c>
      <c r="D100" s="16">
        <v>1</v>
      </c>
      <c r="E100" s="483"/>
      <c r="F100" s="17">
        <f>D100*E100</f>
        <v>0</v>
      </c>
    </row>
    <row r="101" spans="1:6" ht="12.75">
      <c r="A101" s="44"/>
      <c r="B101" s="336" t="s">
        <v>292</v>
      </c>
      <c r="C101" s="338" t="s">
        <v>8</v>
      </c>
      <c r="D101" s="16">
        <v>1</v>
      </c>
      <c r="E101" s="483"/>
      <c r="F101" s="17">
        <f>D101*E101</f>
        <v>0</v>
      </c>
    </row>
    <row r="102" spans="1:6" ht="12.75">
      <c r="A102" s="83"/>
      <c r="B102" s="84"/>
      <c r="C102" s="82"/>
      <c r="D102" s="83"/>
      <c r="E102" s="504"/>
      <c r="F102" s="82"/>
    </row>
    <row r="103" spans="1:6" ht="12.75">
      <c r="A103" s="83"/>
      <c r="B103" s="96" t="s">
        <v>116</v>
      </c>
      <c r="C103" s="82"/>
      <c r="D103" s="83"/>
      <c r="E103" s="504"/>
      <c r="F103" s="82"/>
    </row>
    <row r="104" spans="1:6" ht="12.75">
      <c r="A104" s="83"/>
      <c r="B104" s="84"/>
      <c r="C104" s="82"/>
      <c r="D104" s="83"/>
      <c r="E104" s="504"/>
      <c r="F104" s="82"/>
    </row>
    <row r="105" spans="1:6" ht="120.75" customHeight="1">
      <c r="A105" s="14" t="s">
        <v>41</v>
      </c>
      <c r="B105" s="339" t="s">
        <v>117</v>
      </c>
      <c r="C105" s="82"/>
      <c r="D105" s="83"/>
      <c r="E105" s="504"/>
      <c r="F105" s="82"/>
    </row>
    <row r="106" spans="1:6" ht="12.75">
      <c r="A106" s="340"/>
      <c r="B106" s="341"/>
      <c r="C106" s="342" t="s">
        <v>16</v>
      </c>
      <c r="D106" s="88">
        <v>22</v>
      </c>
      <c r="E106" s="505"/>
      <c r="F106" s="38">
        <f>D106*E106</f>
        <v>0</v>
      </c>
    </row>
    <row r="107" spans="1:6" ht="12.75">
      <c r="A107" s="7" t="s">
        <v>21</v>
      </c>
      <c r="B107" s="343" t="s">
        <v>118</v>
      </c>
      <c r="C107" s="6"/>
      <c r="D107" s="344"/>
      <c r="E107" s="480"/>
      <c r="F107" s="345">
        <f>SUM(F92:F106)</f>
        <v>0</v>
      </c>
    </row>
    <row r="108" spans="1:6" ht="12.75">
      <c r="A108" s="83"/>
      <c r="B108" s="84"/>
      <c r="C108" s="82"/>
      <c r="D108" s="83"/>
      <c r="E108" s="504"/>
      <c r="F108" s="82"/>
    </row>
    <row r="109" spans="1:6" ht="12.75">
      <c r="A109" s="137" t="s">
        <v>156</v>
      </c>
      <c r="B109" s="148" t="s">
        <v>157</v>
      </c>
      <c r="C109" s="148"/>
      <c r="D109" s="148"/>
      <c r="E109" s="506"/>
      <c r="F109" s="346">
        <f>F107+F83+F58+F29</f>
        <v>0</v>
      </c>
    </row>
  </sheetData>
  <sheetProtection password="CC3D" sheet="1"/>
  <mergeCells count="4">
    <mergeCell ref="B1:F1"/>
    <mergeCell ref="B2:F2"/>
    <mergeCell ref="A3:F3"/>
    <mergeCell ref="A4:F4"/>
  </mergeCells>
  <printOptions/>
  <pageMargins left="0.7086614173228347" right="0.7086614173228347" top="0.7480314960629921" bottom="0.7480314960629921" header="0.31496062992125984" footer="0.31496062992125984"/>
  <pageSetup orientation="portrait" paperSize="9" r:id="rId1"/>
  <headerFooter>
    <oddHeader>&amp;CReciklažno dvorište "Knin"</oddHeader>
  </headerFooter>
  <rowBreaks count="8" manualBreakCount="8">
    <brk id="14" max="5" man="1"/>
    <brk id="30" max="5" man="1"/>
    <brk id="41" max="5" man="1"/>
    <brk id="52" max="5" man="1"/>
    <brk id="60" max="5" man="1"/>
    <brk id="71" max="5" man="1"/>
    <brk id="80" max="5" man="1"/>
    <brk id="102" max="5" man="1"/>
  </rowBreaks>
</worksheet>
</file>

<file path=xl/worksheets/sheet8.xml><?xml version="1.0" encoding="utf-8"?>
<worksheet xmlns="http://schemas.openxmlformats.org/spreadsheetml/2006/main" xmlns:r="http://schemas.openxmlformats.org/officeDocument/2006/relationships">
  <sheetPr>
    <tabColor rgb="FFFFC000"/>
  </sheetPr>
  <dimension ref="A1:F254"/>
  <sheetViews>
    <sheetView view="pageBreakPreview" zoomScaleSheetLayoutView="100" workbookViewId="0" topLeftCell="A13">
      <selection activeCell="D12" sqref="D12"/>
    </sheetView>
  </sheetViews>
  <sheetFormatPr defaultColWidth="9.33203125" defaultRowHeight="12.75"/>
  <cols>
    <col min="1" max="1" width="8" style="68" customWidth="1"/>
    <col min="2" max="2" width="52.83203125" style="68" customWidth="1"/>
    <col min="3" max="3" width="8" style="68" customWidth="1"/>
    <col min="4" max="5" width="11.16015625" style="68" customWidth="1"/>
    <col min="6" max="6" width="13.16015625" style="68" customWidth="1"/>
    <col min="7" max="16384" width="9.33203125" style="68" customWidth="1"/>
  </cols>
  <sheetData>
    <row r="1" spans="1:6" ht="12.75">
      <c r="A1" s="192"/>
      <c r="B1" s="554" t="s">
        <v>169</v>
      </c>
      <c r="C1" s="554"/>
      <c r="D1" s="554"/>
      <c r="E1" s="554"/>
      <c r="F1" s="554"/>
    </row>
    <row r="2" spans="1:6" ht="12.75">
      <c r="A2" s="193"/>
      <c r="B2" s="193"/>
      <c r="C2" s="193"/>
      <c r="D2" s="193"/>
      <c r="E2" s="193"/>
      <c r="F2" s="193"/>
    </row>
    <row r="3" spans="1:6" ht="214.5" customHeight="1">
      <c r="A3" s="549" t="s">
        <v>170</v>
      </c>
      <c r="B3" s="549"/>
      <c r="C3" s="549"/>
      <c r="D3" s="549"/>
      <c r="E3" s="549"/>
      <c r="F3" s="549"/>
    </row>
    <row r="4" spans="1:6" ht="285.75" customHeight="1">
      <c r="A4" s="549" t="s">
        <v>171</v>
      </c>
      <c r="B4" s="549"/>
      <c r="C4" s="549"/>
      <c r="D4" s="549"/>
      <c r="E4" s="549"/>
      <c r="F4" s="549"/>
    </row>
    <row r="6" spans="1:6" ht="12.75">
      <c r="A6" s="134" t="s">
        <v>11</v>
      </c>
      <c r="B6" s="135" t="s">
        <v>12</v>
      </c>
      <c r="C6" s="135" t="s">
        <v>13</v>
      </c>
      <c r="D6" s="135" t="s">
        <v>4</v>
      </c>
      <c r="E6" s="136" t="s">
        <v>14</v>
      </c>
      <c r="F6" s="136" t="s">
        <v>15</v>
      </c>
    </row>
    <row r="7" spans="1:6" ht="12.75">
      <c r="A7" s="36"/>
      <c r="B7" s="4"/>
      <c r="C7" s="5"/>
      <c r="D7" s="37"/>
      <c r="E7" s="17"/>
      <c r="F7" s="17"/>
    </row>
    <row r="8" spans="1:6" ht="12.75">
      <c r="A8" s="137" t="s">
        <v>156</v>
      </c>
      <c r="B8" s="148" t="s">
        <v>150</v>
      </c>
      <c r="C8" s="148"/>
      <c r="D8" s="148"/>
      <c r="E8" s="148"/>
      <c r="F8" s="148"/>
    </row>
    <row r="9" spans="1:6" ht="12.75">
      <c r="A9" s="36"/>
      <c r="B9" s="4"/>
      <c r="C9" s="5"/>
      <c r="D9" s="37"/>
      <c r="E9" s="17"/>
      <c r="F9" s="17"/>
    </row>
    <row r="10" spans="1:6" ht="12.75">
      <c r="A10" s="347" t="s">
        <v>27</v>
      </c>
      <c r="B10" s="562" t="s">
        <v>29</v>
      </c>
      <c r="C10" s="562"/>
      <c r="D10" s="562"/>
      <c r="E10" s="562"/>
      <c r="F10" s="562"/>
    </row>
    <row r="11" spans="1:6" ht="12.75">
      <c r="A11" s="55"/>
      <c r="B11" s="56"/>
      <c r="C11" s="51"/>
      <c r="D11" s="52"/>
      <c r="E11" s="500"/>
      <c r="F11" s="53"/>
    </row>
    <row r="12" spans="1:6" ht="178.5">
      <c r="A12" s="49"/>
      <c r="B12" s="24" t="s">
        <v>293</v>
      </c>
      <c r="C12" s="51"/>
      <c r="D12" s="52"/>
      <c r="E12" s="500"/>
      <c r="F12" s="53"/>
    </row>
    <row r="13" spans="1:6" ht="12.75">
      <c r="A13" s="55"/>
      <c r="B13" s="56"/>
      <c r="C13" s="51"/>
      <c r="D13" s="52"/>
      <c r="E13" s="500"/>
      <c r="F13" s="53"/>
    </row>
    <row r="14" spans="1:6" ht="40.5">
      <c r="A14" s="14" t="s">
        <v>5</v>
      </c>
      <c r="B14" s="24" t="s">
        <v>294</v>
      </c>
      <c r="C14" s="348"/>
      <c r="D14" s="37"/>
      <c r="E14" s="483"/>
      <c r="F14" s="17"/>
    </row>
    <row r="15" spans="1:6" ht="12.75">
      <c r="A15" s="349"/>
      <c r="B15" s="350"/>
      <c r="C15" s="351" t="s">
        <v>34</v>
      </c>
      <c r="D15" s="352">
        <v>1</v>
      </c>
      <c r="E15" s="505"/>
      <c r="F15" s="38">
        <f>D15*E15</f>
        <v>0</v>
      </c>
    </row>
    <row r="16" spans="1:6" ht="12.75">
      <c r="A16" s="347" t="s">
        <v>27</v>
      </c>
      <c r="B16" s="563" t="s">
        <v>35</v>
      </c>
      <c r="C16" s="563"/>
      <c r="D16" s="563"/>
      <c r="E16" s="563"/>
      <c r="F16" s="353">
        <f>SUM(F15)</f>
        <v>0</v>
      </c>
    </row>
    <row r="17" spans="1:6" ht="12.75">
      <c r="A17" s="55"/>
      <c r="B17" s="56"/>
      <c r="C17" s="51"/>
      <c r="D17" s="52"/>
      <c r="E17" s="500"/>
      <c r="F17" s="53"/>
    </row>
    <row r="18" spans="1:6" ht="12.75">
      <c r="A18" s="354" t="s">
        <v>30</v>
      </c>
      <c r="B18" s="355" t="s">
        <v>31</v>
      </c>
      <c r="C18" s="51"/>
      <c r="D18" s="52"/>
      <c r="E18" s="500"/>
      <c r="F18" s="53"/>
    </row>
    <row r="19" spans="1:6" ht="12.75">
      <c r="A19" s="36"/>
      <c r="B19" s="4"/>
      <c r="C19" s="51"/>
      <c r="D19" s="51"/>
      <c r="E19" s="486"/>
      <c r="F19" s="57"/>
    </row>
    <row r="20" spans="1:6" ht="12.75">
      <c r="A20" s="356"/>
      <c r="B20" s="357" t="s">
        <v>36</v>
      </c>
      <c r="C20" s="51"/>
      <c r="D20" s="52"/>
      <c r="E20" s="500"/>
      <c r="F20" s="52"/>
    </row>
    <row r="21" spans="1:6" ht="59.25" customHeight="1">
      <c r="A21" s="14" t="s">
        <v>5</v>
      </c>
      <c r="B21" s="24" t="s">
        <v>37</v>
      </c>
      <c r="C21" s="69"/>
      <c r="D21" s="52"/>
      <c r="E21" s="507"/>
      <c r="F21" s="70"/>
    </row>
    <row r="22" spans="1:6" ht="12.75">
      <c r="A22" s="55"/>
      <c r="B22" s="56"/>
      <c r="C22" s="5" t="s">
        <v>38</v>
      </c>
      <c r="D22" s="37">
        <v>98</v>
      </c>
      <c r="E22" s="483"/>
      <c r="F22" s="17">
        <f>D22*E22</f>
        <v>0</v>
      </c>
    </row>
    <row r="23" spans="1:6" ht="12.75">
      <c r="A23" s="55"/>
      <c r="B23" s="56"/>
      <c r="C23" s="51"/>
      <c r="D23" s="51"/>
      <c r="E23" s="480"/>
      <c r="F23" s="57"/>
    </row>
    <row r="24" spans="1:6" ht="45" customHeight="1">
      <c r="A24" s="14" t="s">
        <v>6</v>
      </c>
      <c r="B24" s="24" t="s">
        <v>39</v>
      </c>
      <c r="C24" s="69"/>
      <c r="D24" s="52"/>
      <c r="E24" s="508"/>
      <c r="F24" s="70"/>
    </row>
    <row r="25" spans="1:6" ht="12.75">
      <c r="A25" s="55"/>
      <c r="B25" s="56"/>
      <c r="C25" s="5" t="s">
        <v>40</v>
      </c>
      <c r="D25" s="37">
        <v>1</v>
      </c>
      <c r="E25" s="483"/>
      <c r="F25" s="17">
        <f>D25*E25</f>
        <v>0</v>
      </c>
    </row>
    <row r="26" spans="1:6" ht="12.75">
      <c r="A26" s="55"/>
      <c r="B26" s="56"/>
      <c r="C26" s="5"/>
      <c r="D26" s="5"/>
      <c r="E26" s="480"/>
      <c r="F26" s="6"/>
    </row>
    <row r="27" spans="1:6" ht="12.75">
      <c r="A27" s="14" t="s">
        <v>41</v>
      </c>
      <c r="B27" s="24" t="s">
        <v>42</v>
      </c>
      <c r="C27" s="348"/>
      <c r="D27" s="37"/>
      <c r="E27" s="509"/>
      <c r="F27" s="358"/>
    </row>
    <row r="28" spans="1:6" ht="12.75">
      <c r="A28" s="360"/>
      <c r="B28" s="40"/>
      <c r="C28" s="5" t="s">
        <v>40</v>
      </c>
      <c r="D28" s="359">
        <v>1</v>
      </c>
      <c r="E28" s="510"/>
      <c r="F28" s="38">
        <f>D28*E28</f>
        <v>0</v>
      </c>
    </row>
    <row r="29" spans="1:6" ht="12.75">
      <c r="A29" s="361"/>
      <c r="B29" s="555" t="s">
        <v>43</v>
      </c>
      <c r="C29" s="555"/>
      <c r="D29" s="555"/>
      <c r="E29" s="511"/>
      <c r="F29" s="362">
        <f>SUM(F22:F28)</f>
        <v>0</v>
      </c>
    </row>
    <row r="30" spans="1:6" ht="12.75">
      <c r="A30" s="55"/>
      <c r="B30" s="56"/>
      <c r="C30" s="51"/>
      <c r="D30" s="51"/>
      <c r="E30" s="486"/>
      <c r="F30" s="57"/>
    </row>
    <row r="31" spans="1:6" ht="12.75">
      <c r="A31" s="74"/>
      <c r="B31" s="363" t="s">
        <v>44</v>
      </c>
      <c r="C31" s="51"/>
      <c r="D31" s="51"/>
      <c r="E31" s="486"/>
      <c r="F31" s="52"/>
    </row>
    <row r="32" spans="1:6" ht="219">
      <c r="A32" s="14" t="s">
        <v>5</v>
      </c>
      <c r="B32" s="24" t="s">
        <v>295</v>
      </c>
      <c r="C32" s="51"/>
      <c r="D32" s="53"/>
      <c r="E32" s="502"/>
      <c r="F32" s="70"/>
    </row>
    <row r="33" spans="1:6" ht="15">
      <c r="A33" s="44"/>
      <c r="B33" s="40" t="s">
        <v>45</v>
      </c>
      <c r="C33" s="5" t="s">
        <v>46</v>
      </c>
      <c r="D33" s="16">
        <v>95</v>
      </c>
      <c r="E33" s="509"/>
      <c r="F33" s="17"/>
    </row>
    <row r="34" spans="1:6" ht="15">
      <c r="A34" s="44"/>
      <c r="B34" s="40" t="s">
        <v>47</v>
      </c>
      <c r="C34" s="5" t="s">
        <v>46</v>
      </c>
      <c r="D34" s="16">
        <f>D33*0.8</f>
        <v>76</v>
      </c>
      <c r="E34" s="509"/>
      <c r="F34" s="17">
        <f>D34*E34</f>
        <v>0</v>
      </c>
    </row>
    <row r="35" spans="1:6" ht="15">
      <c r="A35" s="44"/>
      <c r="B35" s="40" t="s">
        <v>48</v>
      </c>
      <c r="C35" s="5" t="s">
        <v>46</v>
      </c>
      <c r="D35" s="16">
        <f>D33-D34</f>
        <v>19</v>
      </c>
      <c r="E35" s="509"/>
      <c r="F35" s="17">
        <f>D35*E35</f>
        <v>0</v>
      </c>
    </row>
    <row r="36" spans="1:6" ht="12.75">
      <c r="A36" s="55"/>
      <c r="B36" s="56"/>
      <c r="C36" s="51"/>
      <c r="D36" s="51"/>
      <c r="E36" s="486"/>
      <c r="F36" s="57"/>
    </row>
    <row r="37" spans="1:6" ht="168">
      <c r="A37" s="14" t="s">
        <v>6</v>
      </c>
      <c r="B37" s="24" t="s">
        <v>296</v>
      </c>
      <c r="C37" s="51"/>
      <c r="D37" s="53"/>
      <c r="E37" s="502"/>
      <c r="F37" s="70"/>
    </row>
    <row r="38" spans="1:6" ht="15">
      <c r="A38" s="73"/>
      <c r="B38" s="40" t="s">
        <v>45</v>
      </c>
      <c r="C38" s="5" t="s">
        <v>46</v>
      </c>
      <c r="D38" s="16">
        <v>40</v>
      </c>
      <c r="E38" s="509"/>
      <c r="F38" s="17"/>
    </row>
    <row r="39" spans="1:6" ht="15">
      <c r="A39" s="73"/>
      <c r="B39" s="40" t="s">
        <v>47</v>
      </c>
      <c r="C39" s="5" t="s">
        <v>46</v>
      </c>
      <c r="D39" s="16">
        <f>D38*0.9</f>
        <v>36</v>
      </c>
      <c r="E39" s="509"/>
      <c r="F39" s="17">
        <f>D39*E39</f>
        <v>0</v>
      </c>
    </row>
    <row r="40" spans="1:6" ht="15">
      <c r="A40" s="73"/>
      <c r="B40" s="40" t="s">
        <v>48</v>
      </c>
      <c r="C40" s="5" t="s">
        <v>46</v>
      </c>
      <c r="D40" s="16">
        <f>D38-D39</f>
        <v>4</v>
      </c>
      <c r="E40" s="509"/>
      <c r="F40" s="17">
        <f>D40*E40</f>
        <v>0</v>
      </c>
    </row>
    <row r="41" spans="1:6" ht="12.75">
      <c r="A41" s="55"/>
      <c r="B41" s="4"/>
      <c r="C41" s="5"/>
      <c r="D41" s="5"/>
      <c r="E41" s="480"/>
      <c r="F41" s="6"/>
    </row>
    <row r="42" spans="1:6" ht="104.25">
      <c r="A42" s="14" t="s">
        <v>41</v>
      </c>
      <c r="B42" s="24" t="s">
        <v>297</v>
      </c>
      <c r="C42" s="51"/>
      <c r="D42" s="53"/>
      <c r="E42" s="502"/>
      <c r="F42" s="70"/>
    </row>
    <row r="43" spans="1:6" ht="15">
      <c r="A43" s="73"/>
      <c r="B43" s="45"/>
      <c r="C43" s="364" t="s">
        <v>49</v>
      </c>
      <c r="D43" s="359">
        <v>236</v>
      </c>
      <c r="E43" s="492"/>
      <c r="F43" s="17">
        <f>D43*E43</f>
        <v>0</v>
      </c>
    </row>
    <row r="44" spans="1:6" ht="12.75">
      <c r="A44" s="55"/>
      <c r="B44" s="56"/>
      <c r="C44" s="51"/>
      <c r="D44" s="51"/>
      <c r="E44" s="486"/>
      <c r="F44" s="57"/>
    </row>
    <row r="45" spans="1:6" ht="53.25">
      <c r="A45" s="14" t="s">
        <v>50</v>
      </c>
      <c r="B45" s="24" t="s">
        <v>298</v>
      </c>
      <c r="C45" s="51"/>
      <c r="D45" s="53"/>
      <c r="E45" s="502"/>
      <c r="F45" s="70"/>
    </row>
    <row r="46" spans="1:6" ht="15">
      <c r="A46" s="73"/>
      <c r="B46" s="45"/>
      <c r="C46" s="364" t="s">
        <v>49</v>
      </c>
      <c r="D46" s="16">
        <v>79</v>
      </c>
      <c r="E46" s="492"/>
      <c r="F46" s="17">
        <f>D46*E46</f>
        <v>0</v>
      </c>
    </row>
    <row r="47" spans="1:6" ht="12.75">
      <c r="A47" s="55"/>
      <c r="B47" s="56"/>
      <c r="C47" s="51"/>
      <c r="D47" s="51"/>
      <c r="E47" s="486"/>
      <c r="F47" s="57"/>
    </row>
    <row r="48" spans="1:6" ht="63.75">
      <c r="A48" s="14" t="s">
        <v>51</v>
      </c>
      <c r="B48" s="24" t="s">
        <v>52</v>
      </c>
      <c r="C48" s="69"/>
      <c r="D48" s="69"/>
      <c r="E48" s="502"/>
      <c r="F48" s="70"/>
    </row>
    <row r="49" spans="1:6" ht="15">
      <c r="A49" s="44"/>
      <c r="B49" s="45"/>
      <c r="C49" s="5" t="s">
        <v>46</v>
      </c>
      <c r="D49" s="16">
        <v>8</v>
      </c>
      <c r="E49" s="492"/>
      <c r="F49" s="17">
        <f>D49*E49</f>
        <v>0</v>
      </c>
    </row>
    <row r="50" spans="1:6" ht="12.75">
      <c r="A50" s="55"/>
      <c r="B50" s="56"/>
      <c r="C50" s="51"/>
      <c r="D50" s="51"/>
      <c r="E50" s="486"/>
      <c r="F50" s="57"/>
    </row>
    <row r="51" spans="1:6" ht="102">
      <c r="A51" s="14" t="s">
        <v>53</v>
      </c>
      <c r="B51" s="24" t="s">
        <v>54</v>
      </c>
      <c r="C51" s="69"/>
      <c r="D51" s="69"/>
      <c r="E51" s="502"/>
      <c r="F51" s="70"/>
    </row>
    <row r="52" spans="1:6" ht="15">
      <c r="A52" s="44"/>
      <c r="B52" s="45"/>
      <c r="C52" s="5" t="s">
        <v>46</v>
      </c>
      <c r="D52" s="16">
        <v>16</v>
      </c>
      <c r="E52" s="492"/>
      <c r="F52" s="17">
        <f>D52*E52</f>
        <v>0</v>
      </c>
    </row>
    <row r="53" spans="1:6" ht="12.75">
      <c r="A53" s="55"/>
      <c r="B53" s="56"/>
      <c r="C53" s="51"/>
      <c r="D53" s="51"/>
      <c r="E53" s="486"/>
      <c r="F53" s="57"/>
    </row>
    <row r="54" spans="1:6" ht="153">
      <c r="A54" s="14" t="s">
        <v>55</v>
      </c>
      <c r="B54" s="24" t="s">
        <v>56</v>
      </c>
      <c r="C54" s="51"/>
      <c r="D54" s="53"/>
      <c r="E54" s="502"/>
      <c r="F54" s="70"/>
    </row>
    <row r="55" spans="1:6" ht="15">
      <c r="A55" s="73"/>
      <c r="B55" s="40" t="s">
        <v>45</v>
      </c>
      <c r="C55" s="5" t="s">
        <v>46</v>
      </c>
      <c r="D55" s="16">
        <v>71</v>
      </c>
      <c r="E55" s="492"/>
      <c r="F55" s="17"/>
    </row>
    <row r="56" spans="1:6" ht="15">
      <c r="A56" s="73"/>
      <c r="B56" s="40" t="s">
        <v>47</v>
      </c>
      <c r="C56" s="5" t="s">
        <v>46</v>
      </c>
      <c r="D56" s="16">
        <f>D55*0.8</f>
        <v>56.800000000000004</v>
      </c>
      <c r="E56" s="492"/>
      <c r="F56" s="17">
        <f>D56*E56</f>
        <v>0</v>
      </c>
    </row>
    <row r="57" spans="1:6" ht="15">
      <c r="A57" s="73"/>
      <c r="B57" s="40" t="s">
        <v>48</v>
      </c>
      <c r="C57" s="5" t="s">
        <v>46</v>
      </c>
      <c r="D57" s="16">
        <f>D55-D56</f>
        <v>14.199999999999996</v>
      </c>
      <c r="E57" s="492"/>
      <c r="F57" s="17">
        <f>D57*E57</f>
        <v>0</v>
      </c>
    </row>
    <row r="58" spans="1:6" ht="12.75">
      <c r="A58" s="55"/>
      <c r="B58" s="56"/>
      <c r="C58" s="51"/>
      <c r="D58" s="51"/>
      <c r="E58" s="486"/>
      <c r="F58" s="57"/>
    </row>
    <row r="59" spans="1:6" ht="153">
      <c r="A59" s="14" t="s">
        <v>57</v>
      </c>
      <c r="B59" s="24" t="s">
        <v>58</v>
      </c>
      <c r="C59" s="51"/>
      <c r="D59" s="53"/>
      <c r="E59" s="502"/>
      <c r="F59" s="70"/>
    </row>
    <row r="60" spans="1:6" ht="15">
      <c r="A60" s="73"/>
      <c r="B60" s="40" t="s">
        <v>45</v>
      </c>
      <c r="C60" s="5" t="s">
        <v>46</v>
      </c>
      <c r="D60" s="16">
        <v>12</v>
      </c>
      <c r="E60" s="492"/>
      <c r="F60" s="17"/>
    </row>
    <row r="61" spans="1:6" ht="15">
      <c r="A61" s="73"/>
      <c r="B61" s="40" t="s">
        <v>47</v>
      </c>
      <c r="C61" s="5" t="s">
        <v>46</v>
      </c>
      <c r="D61" s="16">
        <f>D60*0.7</f>
        <v>8.399999999999999</v>
      </c>
      <c r="E61" s="492"/>
      <c r="F61" s="17">
        <f>D61*E61</f>
        <v>0</v>
      </c>
    </row>
    <row r="62" spans="1:6" ht="15">
      <c r="A62" s="73"/>
      <c r="B62" s="40" t="s">
        <v>48</v>
      </c>
      <c r="C62" s="5" t="s">
        <v>46</v>
      </c>
      <c r="D62" s="16">
        <f>D60-D61</f>
        <v>3.6000000000000014</v>
      </c>
      <c r="E62" s="492"/>
      <c r="F62" s="17">
        <f>D62*E62</f>
        <v>0</v>
      </c>
    </row>
    <row r="63" spans="1:6" ht="12.75">
      <c r="A63" s="55"/>
      <c r="B63" s="56"/>
      <c r="C63" s="51"/>
      <c r="D63" s="51"/>
      <c r="E63" s="486"/>
      <c r="F63" s="57"/>
    </row>
    <row r="64" spans="1:6" ht="66">
      <c r="A64" s="14" t="s">
        <v>59</v>
      </c>
      <c r="B64" s="24" t="s">
        <v>25</v>
      </c>
      <c r="C64" s="51"/>
      <c r="D64" s="53"/>
      <c r="E64" s="502"/>
      <c r="F64" s="70"/>
    </row>
    <row r="65" spans="1:6" ht="15">
      <c r="A65" s="73"/>
      <c r="B65" s="45"/>
      <c r="C65" s="5" t="s">
        <v>46</v>
      </c>
      <c r="D65" s="16">
        <v>64</v>
      </c>
      <c r="E65" s="492"/>
      <c r="F65" s="17">
        <f>D65*E65</f>
        <v>0</v>
      </c>
    </row>
    <row r="66" spans="1:6" ht="12.75">
      <c r="A66" s="55"/>
      <c r="B66" s="56"/>
      <c r="C66" s="51"/>
      <c r="D66" s="51"/>
      <c r="E66" s="486"/>
      <c r="F66" s="57"/>
    </row>
    <row r="67" spans="1:6" ht="38.25">
      <c r="A67" s="14" t="s">
        <v>60</v>
      </c>
      <c r="B67" s="24" t="s">
        <v>61</v>
      </c>
      <c r="C67" s="348"/>
      <c r="D67" s="348"/>
      <c r="E67" s="492"/>
      <c r="F67" s="358"/>
    </row>
    <row r="68" spans="1:6" ht="12.75">
      <c r="A68" s="14"/>
      <c r="B68" s="40"/>
      <c r="C68" s="5" t="s">
        <v>34</v>
      </c>
      <c r="D68" s="359">
        <v>1</v>
      </c>
      <c r="E68" s="492"/>
      <c r="F68" s="17">
        <f>D68*E68</f>
        <v>0</v>
      </c>
    </row>
    <row r="69" spans="1:6" ht="12.75">
      <c r="A69" s="55"/>
      <c r="B69" s="56"/>
      <c r="C69" s="51"/>
      <c r="D69" s="51"/>
      <c r="E69" s="486"/>
      <c r="F69" s="57"/>
    </row>
    <row r="70" spans="1:6" ht="117">
      <c r="A70" s="14" t="s">
        <v>62</v>
      </c>
      <c r="B70" s="24" t="s">
        <v>299</v>
      </c>
      <c r="C70" s="69"/>
      <c r="D70" s="69"/>
      <c r="E70" s="502"/>
      <c r="F70" s="70"/>
    </row>
    <row r="71" spans="1:6" ht="15">
      <c r="A71" s="54"/>
      <c r="B71" s="45"/>
      <c r="C71" s="5" t="s">
        <v>46</v>
      </c>
      <c r="D71" s="359">
        <v>2</v>
      </c>
      <c r="E71" s="512"/>
      <c r="F71" s="38">
        <f>D71*E71</f>
        <v>0</v>
      </c>
    </row>
    <row r="72" spans="1:6" ht="12.75">
      <c r="A72" s="73"/>
      <c r="B72" s="555" t="s">
        <v>63</v>
      </c>
      <c r="C72" s="555"/>
      <c r="D72" s="555"/>
      <c r="E72" s="509"/>
      <c r="F72" s="345">
        <f>SUM(F34:F71)</f>
        <v>0</v>
      </c>
    </row>
    <row r="73" spans="1:6" ht="12.75">
      <c r="A73" s="73"/>
      <c r="B73" s="76"/>
      <c r="C73" s="76"/>
      <c r="D73" s="76"/>
      <c r="E73" s="501"/>
      <c r="F73" s="75"/>
    </row>
    <row r="74" spans="1:6" ht="12.75">
      <c r="A74" s="49"/>
      <c r="B74" s="363" t="s">
        <v>64</v>
      </c>
      <c r="C74" s="51"/>
      <c r="D74" s="51"/>
      <c r="E74" s="486"/>
      <c r="F74" s="52"/>
    </row>
    <row r="75" spans="1:6" ht="12.75">
      <c r="A75" s="55"/>
      <c r="B75" s="56"/>
      <c r="C75" s="51"/>
      <c r="D75" s="51"/>
      <c r="E75" s="486"/>
      <c r="F75" s="57"/>
    </row>
    <row r="76" spans="1:6" ht="357">
      <c r="A76" s="14" t="s">
        <v>5</v>
      </c>
      <c r="B76" s="24" t="s">
        <v>300</v>
      </c>
      <c r="C76" s="51"/>
      <c r="D76" s="72"/>
      <c r="E76" s="501"/>
      <c r="F76" s="70"/>
    </row>
    <row r="77" spans="1:6" ht="12.75">
      <c r="A77" s="55"/>
      <c r="B77" s="77"/>
      <c r="C77" s="365" t="s">
        <v>34</v>
      </c>
      <c r="D77" s="359">
        <v>1</v>
      </c>
      <c r="E77" s="513"/>
      <c r="F77" s="17">
        <f>D77*E77</f>
        <v>0</v>
      </c>
    </row>
    <row r="78" spans="1:6" ht="12.75">
      <c r="A78" s="55"/>
      <c r="B78" s="77"/>
      <c r="C78" s="78"/>
      <c r="D78" s="72"/>
      <c r="E78" s="513"/>
      <c r="F78" s="53"/>
    </row>
    <row r="79" spans="1:6" ht="63.75">
      <c r="A79" s="14" t="s">
        <v>6</v>
      </c>
      <c r="B79" s="24" t="s">
        <v>65</v>
      </c>
      <c r="C79" s="365"/>
      <c r="D79" s="359"/>
      <c r="E79" s="513"/>
      <c r="F79" s="17"/>
    </row>
    <row r="80" spans="1:6" ht="15">
      <c r="A80" s="36"/>
      <c r="B80" s="366"/>
      <c r="C80" s="5" t="s">
        <v>46</v>
      </c>
      <c r="D80" s="16">
        <v>0.1</v>
      </c>
      <c r="E80" s="513"/>
      <c r="F80" s="17">
        <f>D80*E80</f>
        <v>0</v>
      </c>
    </row>
    <row r="81" spans="1:6" ht="12.75">
      <c r="A81" s="367"/>
      <c r="B81" s="555" t="s">
        <v>66</v>
      </c>
      <c r="C81" s="555"/>
      <c r="D81" s="555"/>
      <c r="E81" s="514"/>
      <c r="F81" s="42">
        <f>SUM(F77:F80)</f>
        <v>0</v>
      </c>
    </row>
    <row r="82" spans="1:6" ht="12.75">
      <c r="A82" s="73"/>
      <c r="B82" s="76"/>
      <c r="C82" s="76"/>
      <c r="D82" s="76"/>
      <c r="E82" s="501"/>
      <c r="F82" s="75"/>
    </row>
    <row r="83" spans="1:6" ht="12.75">
      <c r="A83" s="74"/>
      <c r="B83" s="363" t="s">
        <v>67</v>
      </c>
      <c r="C83" s="51"/>
      <c r="D83" s="51"/>
      <c r="E83" s="486"/>
      <c r="F83" s="52"/>
    </row>
    <row r="84" spans="1:6" ht="114.75">
      <c r="A84" s="14" t="s">
        <v>5</v>
      </c>
      <c r="B84" s="24" t="s">
        <v>302</v>
      </c>
      <c r="C84" s="51"/>
      <c r="D84" s="53"/>
      <c r="E84" s="501"/>
      <c r="F84" s="70"/>
    </row>
    <row r="85" spans="1:6" ht="12.75">
      <c r="A85" s="55"/>
      <c r="B85" s="56"/>
      <c r="C85" s="51"/>
      <c r="D85" s="51"/>
      <c r="E85" s="486"/>
      <c r="F85" s="57"/>
    </row>
    <row r="86" spans="1:6" ht="12.75">
      <c r="A86" s="44"/>
      <c r="B86" s="348" t="s">
        <v>301</v>
      </c>
      <c r="C86" s="5" t="s">
        <v>38</v>
      </c>
      <c r="D86" s="359">
        <v>45</v>
      </c>
      <c r="E86" s="509"/>
      <c r="F86" s="17">
        <f>D86*E86</f>
        <v>0</v>
      </c>
    </row>
    <row r="87" spans="1:6" ht="12.75">
      <c r="A87" s="44"/>
      <c r="B87" s="348" t="s">
        <v>68</v>
      </c>
      <c r="C87" s="5" t="s">
        <v>38</v>
      </c>
      <c r="D87" s="359">
        <v>39</v>
      </c>
      <c r="E87" s="509"/>
      <c r="F87" s="17">
        <f>D87*E87</f>
        <v>0</v>
      </c>
    </row>
    <row r="88" spans="1:6" ht="12.75">
      <c r="A88" s="44"/>
      <c r="B88" s="348" t="s">
        <v>303</v>
      </c>
      <c r="C88" s="5" t="s">
        <v>38</v>
      </c>
      <c r="D88" s="359">
        <v>40</v>
      </c>
      <c r="E88" s="509"/>
      <c r="F88" s="17">
        <f>D88*E88</f>
        <v>0</v>
      </c>
    </row>
    <row r="89" spans="1:6" ht="12.75">
      <c r="A89" s="55"/>
      <c r="B89" s="56"/>
      <c r="C89" s="51"/>
      <c r="D89" s="51"/>
      <c r="E89" s="486"/>
      <c r="F89" s="57"/>
    </row>
    <row r="90" spans="1:6" ht="114.75">
      <c r="A90" s="14" t="s">
        <v>6</v>
      </c>
      <c r="B90" s="24" t="s">
        <v>374</v>
      </c>
      <c r="C90" s="51"/>
      <c r="D90" s="80"/>
      <c r="E90" s="501"/>
      <c r="F90" s="53"/>
    </row>
    <row r="91" spans="1:6" ht="12.75">
      <c r="A91" s="73"/>
      <c r="B91" s="77"/>
      <c r="C91" s="5" t="s">
        <v>8</v>
      </c>
      <c r="D91" s="16">
        <v>1</v>
      </c>
      <c r="E91" s="509"/>
      <c r="F91" s="17">
        <f>D91*E91</f>
        <v>0</v>
      </c>
    </row>
    <row r="92" spans="1:6" ht="12.75">
      <c r="A92" s="55"/>
      <c r="B92" s="56"/>
      <c r="C92" s="51"/>
      <c r="D92" s="51"/>
      <c r="E92" s="486"/>
      <c r="F92" s="57"/>
    </row>
    <row r="93" spans="1:6" ht="114.75">
      <c r="A93" s="14" t="s">
        <v>41</v>
      </c>
      <c r="B93" s="24" t="s">
        <v>304</v>
      </c>
      <c r="C93" s="51"/>
      <c r="D93" s="80"/>
      <c r="E93" s="501"/>
      <c r="F93" s="53"/>
    </row>
    <row r="94" spans="1:6" ht="12.75">
      <c r="A94" s="73"/>
      <c r="B94" s="77"/>
      <c r="C94" s="5" t="s">
        <v>8</v>
      </c>
      <c r="D94" s="16">
        <v>1</v>
      </c>
      <c r="E94" s="509"/>
      <c r="F94" s="17">
        <f>D94*E94</f>
        <v>0</v>
      </c>
    </row>
    <row r="95" spans="1:6" ht="12.75">
      <c r="A95" s="95"/>
      <c r="B95" s="555" t="s">
        <v>69</v>
      </c>
      <c r="C95" s="555"/>
      <c r="D95" s="555"/>
      <c r="E95" s="514"/>
      <c r="F95" s="42">
        <f>SUM(F86:F94)</f>
        <v>0</v>
      </c>
    </row>
    <row r="96" spans="1:6" ht="12.75">
      <c r="A96" s="55"/>
      <c r="B96" s="56"/>
      <c r="C96" s="51"/>
      <c r="D96" s="51"/>
      <c r="E96" s="486"/>
      <c r="F96" s="57"/>
    </row>
    <row r="97" spans="1:6" ht="12.75">
      <c r="A97" s="368"/>
      <c r="B97" s="363" t="s">
        <v>70</v>
      </c>
      <c r="C97" s="51"/>
      <c r="D97" s="51"/>
      <c r="E97" s="486"/>
      <c r="F97" s="52"/>
    </row>
    <row r="98" spans="1:6" ht="38.25">
      <c r="A98" s="14" t="s">
        <v>5</v>
      </c>
      <c r="B98" s="24" t="s">
        <v>71</v>
      </c>
      <c r="C98" s="45"/>
      <c r="D98" s="45"/>
      <c r="E98" s="515"/>
      <c r="F98" s="45"/>
    </row>
    <row r="99" spans="1:6" ht="12.75">
      <c r="A99" s="44"/>
      <c r="B99" s="323"/>
      <c r="C99" s="5" t="s">
        <v>38</v>
      </c>
      <c r="D99" s="359">
        <v>90</v>
      </c>
      <c r="E99" s="509"/>
      <c r="F99" s="17">
        <f>D99*E99</f>
        <v>0</v>
      </c>
    </row>
    <row r="100" spans="1:6" ht="12.75">
      <c r="A100" s="55"/>
      <c r="B100" s="56"/>
      <c r="C100" s="51"/>
      <c r="D100" s="51"/>
      <c r="E100" s="486"/>
      <c r="F100" s="57"/>
    </row>
    <row r="101" spans="1:6" ht="153">
      <c r="A101" s="14" t="s">
        <v>6</v>
      </c>
      <c r="B101" s="24" t="s">
        <v>129</v>
      </c>
      <c r="C101" s="51"/>
      <c r="D101" s="53"/>
      <c r="E101" s="501"/>
      <c r="F101" s="70"/>
    </row>
    <row r="102" spans="1:6" ht="12.75">
      <c r="A102" s="44"/>
      <c r="B102" s="323"/>
      <c r="C102" s="5" t="s">
        <v>38</v>
      </c>
      <c r="D102" s="359">
        <v>45</v>
      </c>
      <c r="E102" s="509"/>
      <c r="F102" s="17">
        <f>D102*E102</f>
        <v>0</v>
      </c>
    </row>
    <row r="103" spans="1:6" ht="12.75">
      <c r="A103" s="55"/>
      <c r="B103" s="56"/>
      <c r="C103" s="5"/>
      <c r="D103" s="5"/>
      <c r="E103" s="480"/>
      <c r="F103" s="6"/>
    </row>
    <row r="104" spans="1:6" ht="191.25">
      <c r="A104" s="14" t="s">
        <v>41</v>
      </c>
      <c r="B104" s="24" t="s">
        <v>305</v>
      </c>
      <c r="C104" s="5"/>
      <c r="D104" s="17"/>
      <c r="E104" s="509"/>
      <c r="F104" s="358"/>
    </row>
    <row r="105" spans="1:6" ht="12.75">
      <c r="A105" s="44"/>
      <c r="B105" s="323"/>
      <c r="C105" s="5" t="s">
        <v>38</v>
      </c>
      <c r="D105" s="359">
        <v>79</v>
      </c>
      <c r="E105" s="509"/>
      <c r="F105" s="17">
        <f>D105*E105</f>
        <v>0</v>
      </c>
    </row>
    <row r="106" spans="1:6" ht="12.75">
      <c r="A106" s="55"/>
      <c r="B106" s="56"/>
      <c r="C106" s="51"/>
      <c r="D106" s="51"/>
      <c r="E106" s="486"/>
      <c r="F106" s="57"/>
    </row>
    <row r="107" spans="1:6" ht="114.75">
      <c r="A107" s="14" t="s">
        <v>50</v>
      </c>
      <c r="B107" s="24" t="s">
        <v>142</v>
      </c>
      <c r="C107" s="51"/>
      <c r="D107" s="53"/>
      <c r="E107" s="501"/>
      <c r="F107" s="70"/>
    </row>
    <row r="108" spans="1:6" ht="12.75">
      <c r="A108" s="44"/>
      <c r="B108" s="323"/>
      <c r="C108" s="5" t="s">
        <v>38</v>
      </c>
      <c r="D108" s="359">
        <v>124</v>
      </c>
      <c r="E108" s="509"/>
      <c r="F108" s="17">
        <f>D108*E108</f>
        <v>0</v>
      </c>
    </row>
    <row r="109" spans="1:6" ht="12.75">
      <c r="A109" s="55"/>
      <c r="B109" s="56"/>
      <c r="C109" s="51"/>
      <c r="D109" s="51"/>
      <c r="E109" s="486"/>
      <c r="F109" s="57"/>
    </row>
    <row r="110" spans="1:6" ht="89.25">
      <c r="A110" s="14" t="s">
        <v>51</v>
      </c>
      <c r="B110" s="24" t="s">
        <v>72</v>
      </c>
      <c r="C110" s="5"/>
      <c r="D110" s="17"/>
      <c r="E110" s="509"/>
      <c r="F110" s="358"/>
    </row>
    <row r="111" spans="1:6" ht="12.75">
      <c r="A111" s="14"/>
      <c r="B111" s="369"/>
      <c r="C111" s="5"/>
      <c r="D111" s="364" t="s">
        <v>73</v>
      </c>
      <c r="E111" s="509"/>
      <c r="F111" s="17">
        <f>E111</f>
        <v>0</v>
      </c>
    </row>
    <row r="112" spans="1:6" ht="12.75">
      <c r="A112" s="55"/>
      <c r="B112" s="56"/>
      <c r="C112" s="51"/>
      <c r="D112" s="51"/>
      <c r="E112" s="486"/>
      <c r="F112" s="57"/>
    </row>
    <row r="113" spans="1:6" ht="63.75">
      <c r="A113" s="14" t="s">
        <v>53</v>
      </c>
      <c r="B113" s="24" t="s">
        <v>74</v>
      </c>
      <c r="C113" s="51"/>
      <c r="D113" s="53"/>
      <c r="E113" s="501"/>
      <c r="F113" s="70"/>
    </row>
    <row r="114" spans="1:6" ht="12.75">
      <c r="A114" s="55"/>
      <c r="B114" s="56"/>
      <c r="C114" s="51"/>
      <c r="D114" s="51"/>
      <c r="E114" s="486"/>
      <c r="F114" s="57"/>
    </row>
    <row r="115" spans="1:6" ht="12.75">
      <c r="A115" s="44"/>
      <c r="B115" s="369" t="s">
        <v>75</v>
      </c>
      <c r="C115" s="5" t="s">
        <v>38</v>
      </c>
      <c r="D115" s="370">
        <v>124</v>
      </c>
      <c r="E115" s="509"/>
      <c r="F115" s="17">
        <f>D115*E115</f>
        <v>0</v>
      </c>
    </row>
    <row r="116" spans="1:6" ht="12.75">
      <c r="A116" s="44"/>
      <c r="B116" s="369" t="s">
        <v>76</v>
      </c>
      <c r="C116" s="5" t="s">
        <v>34</v>
      </c>
      <c r="D116" s="359">
        <v>1</v>
      </c>
      <c r="E116" s="509"/>
      <c r="F116" s="17">
        <f>D116*E116</f>
        <v>0</v>
      </c>
    </row>
    <row r="117" spans="1:6" ht="12.75">
      <c r="A117" s="54"/>
      <c r="B117" s="369" t="s">
        <v>77</v>
      </c>
      <c r="C117" s="5"/>
      <c r="D117" s="364" t="s">
        <v>73</v>
      </c>
      <c r="E117" s="510"/>
      <c r="F117" s="371">
        <f>E117</f>
        <v>0</v>
      </c>
    </row>
    <row r="118" spans="1:6" ht="12.75">
      <c r="A118" s="73"/>
      <c r="B118" s="555" t="s">
        <v>78</v>
      </c>
      <c r="C118" s="555"/>
      <c r="D118" s="555"/>
      <c r="E118" s="509"/>
      <c r="F118" s="345">
        <f>SUM(F99:F117)</f>
        <v>0</v>
      </c>
    </row>
    <row r="119" spans="1:6" ht="12.75">
      <c r="A119" s="55"/>
      <c r="B119" s="56"/>
      <c r="C119" s="51"/>
      <c r="D119" s="51"/>
      <c r="E119" s="486"/>
      <c r="F119" s="57"/>
    </row>
    <row r="120" spans="1:6" ht="12.75">
      <c r="A120" s="354" t="s">
        <v>30</v>
      </c>
      <c r="B120" s="355" t="s">
        <v>79</v>
      </c>
      <c r="C120" s="5"/>
      <c r="D120" s="17"/>
      <c r="E120" s="509"/>
      <c r="F120" s="372">
        <f>$F$29+$F$72+$F$81+$F$95+$F$118</f>
        <v>0</v>
      </c>
    </row>
    <row r="121" spans="1:6" ht="12.75">
      <c r="A121" s="55"/>
      <c r="B121" s="56"/>
      <c r="C121" s="51"/>
      <c r="D121" s="51"/>
      <c r="E121" s="486"/>
      <c r="F121" s="57"/>
    </row>
    <row r="122" spans="1:6" ht="12.75">
      <c r="A122" s="354" t="s">
        <v>32</v>
      </c>
      <c r="B122" s="355" t="s">
        <v>33</v>
      </c>
      <c r="C122" s="5"/>
      <c r="D122" s="51"/>
      <c r="E122" s="486"/>
      <c r="F122" s="53"/>
    </row>
    <row r="123" spans="1:6" ht="12.75">
      <c r="A123" s="36"/>
      <c r="B123" s="4"/>
      <c r="C123" s="5"/>
      <c r="D123" s="51"/>
      <c r="E123" s="486"/>
      <c r="F123" s="57"/>
    </row>
    <row r="124" spans="1:6" ht="12.75">
      <c r="A124" s="356"/>
      <c r="B124" s="357" t="s">
        <v>36</v>
      </c>
      <c r="C124" s="5"/>
      <c r="D124" s="51"/>
      <c r="E124" s="486"/>
      <c r="F124" s="52"/>
    </row>
    <row r="125" spans="1:6" ht="12.75">
      <c r="A125" s="36"/>
      <c r="B125" s="4"/>
      <c r="C125" s="5"/>
      <c r="D125" s="51"/>
      <c r="E125" s="486"/>
      <c r="F125" s="57"/>
    </row>
    <row r="126" spans="1:6" ht="63.75">
      <c r="A126" s="14" t="s">
        <v>5</v>
      </c>
      <c r="B126" s="24" t="s">
        <v>80</v>
      </c>
      <c r="C126" s="69"/>
      <c r="D126" s="69"/>
      <c r="E126" s="501"/>
      <c r="F126" s="70"/>
    </row>
    <row r="127" spans="1:6" ht="12.75">
      <c r="A127" s="44"/>
      <c r="B127" s="45"/>
      <c r="C127" s="5" t="s">
        <v>38</v>
      </c>
      <c r="D127" s="359">
        <v>160</v>
      </c>
      <c r="E127" s="509"/>
      <c r="F127" s="17">
        <f>D127*E127</f>
        <v>0</v>
      </c>
    </row>
    <row r="128" spans="1:6" ht="12.75">
      <c r="A128" s="55"/>
      <c r="B128" s="56"/>
      <c r="C128" s="51"/>
      <c r="D128" s="51"/>
      <c r="E128" s="480"/>
      <c r="F128" s="57"/>
    </row>
    <row r="129" spans="1:6" ht="38.25">
      <c r="A129" s="14" t="s">
        <v>6</v>
      </c>
      <c r="B129" s="24" t="s">
        <v>39</v>
      </c>
      <c r="C129" s="348"/>
      <c r="D129" s="348"/>
      <c r="E129" s="509"/>
      <c r="F129" s="358"/>
    </row>
    <row r="130" spans="1:6" ht="12.75">
      <c r="A130" s="14"/>
      <c r="B130" s="40"/>
      <c r="C130" s="5" t="s">
        <v>40</v>
      </c>
      <c r="D130" s="359">
        <v>1</v>
      </c>
      <c r="E130" s="509"/>
      <c r="F130" s="17">
        <f>D130*E130</f>
        <v>0</v>
      </c>
    </row>
    <row r="131" spans="1:6" ht="12.75">
      <c r="A131" s="36"/>
      <c r="B131" s="4"/>
      <c r="C131" s="5"/>
      <c r="D131" s="5"/>
      <c r="E131" s="480"/>
      <c r="F131" s="6"/>
    </row>
    <row r="132" spans="1:6" ht="12.75">
      <c r="A132" s="14" t="s">
        <v>41</v>
      </c>
      <c r="B132" s="24" t="s">
        <v>81</v>
      </c>
      <c r="C132" s="348"/>
      <c r="D132" s="348"/>
      <c r="E132" s="509"/>
      <c r="F132" s="358"/>
    </row>
    <row r="133" spans="1:6" ht="12.75">
      <c r="A133" s="360"/>
      <c r="B133" s="40"/>
      <c r="C133" s="5" t="s">
        <v>40</v>
      </c>
      <c r="D133" s="359">
        <v>1</v>
      </c>
      <c r="E133" s="510"/>
      <c r="F133" s="38">
        <f>D133*E133</f>
        <v>0</v>
      </c>
    </row>
    <row r="134" spans="1:6" ht="12.75">
      <c r="A134" s="73"/>
      <c r="B134" s="555" t="s">
        <v>43</v>
      </c>
      <c r="C134" s="555"/>
      <c r="D134" s="555"/>
      <c r="E134" s="509"/>
      <c r="F134" s="345">
        <f>SUM(F127:F133)</f>
        <v>0</v>
      </c>
    </row>
    <row r="135" spans="1:6" ht="12.75">
      <c r="A135" s="73"/>
      <c r="B135" s="76"/>
      <c r="C135" s="76"/>
      <c r="D135" s="76"/>
      <c r="E135" s="501"/>
      <c r="F135" s="75"/>
    </row>
    <row r="136" spans="1:6" ht="12.75">
      <c r="A136" s="74"/>
      <c r="B136" s="363" t="s">
        <v>44</v>
      </c>
      <c r="C136" s="51"/>
      <c r="D136" s="51"/>
      <c r="E136" s="486"/>
      <c r="F136" s="52"/>
    </row>
    <row r="137" spans="1:6" ht="12.75">
      <c r="A137" s="55"/>
      <c r="B137" s="56"/>
      <c r="C137" s="51"/>
      <c r="D137" s="51"/>
      <c r="E137" s="486"/>
      <c r="F137" s="57"/>
    </row>
    <row r="138" spans="1:6" ht="168">
      <c r="A138" s="14" t="s">
        <v>5</v>
      </c>
      <c r="B138" s="24" t="s">
        <v>306</v>
      </c>
      <c r="C138" s="51"/>
      <c r="D138" s="53"/>
      <c r="E138" s="502"/>
      <c r="F138" s="70"/>
    </row>
    <row r="139" spans="1:6" ht="15">
      <c r="A139" s="44"/>
      <c r="B139" s="40" t="s">
        <v>82</v>
      </c>
      <c r="C139" s="5" t="s">
        <v>46</v>
      </c>
      <c r="D139" s="16">
        <v>174</v>
      </c>
      <c r="E139" s="492"/>
      <c r="F139" s="17"/>
    </row>
    <row r="140" spans="1:6" ht="15">
      <c r="A140" s="44"/>
      <c r="B140" s="40" t="s">
        <v>47</v>
      </c>
      <c r="C140" s="5" t="s">
        <v>46</v>
      </c>
      <c r="D140" s="16">
        <f>D139*0.8</f>
        <v>139.20000000000002</v>
      </c>
      <c r="E140" s="492"/>
      <c r="F140" s="17">
        <f>D140*E140</f>
        <v>0</v>
      </c>
    </row>
    <row r="141" spans="1:6" ht="15">
      <c r="A141" s="44"/>
      <c r="B141" s="40" t="s">
        <v>48</v>
      </c>
      <c r="C141" s="5" t="s">
        <v>46</v>
      </c>
      <c r="D141" s="16">
        <f>D139-D140</f>
        <v>34.79999999999998</v>
      </c>
      <c r="E141" s="492"/>
      <c r="F141" s="17">
        <f>D141*E141</f>
        <v>0</v>
      </c>
    </row>
    <row r="142" spans="1:6" ht="12.75">
      <c r="A142" s="55"/>
      <c r="B142" s="56"/>
      <c r="C142" s="51"/>
      <c r="D142" s="51"/>
      <c r="E142" s="486"/>
      <c r="F142" s="57"/>
    </row>
    <row r="143" spans="1:6" ht="142.5">
      <c r="A143" s="14" t="s">
        <v>6</v>
      </c>
      <c r="B143" s="24" t="s">
        <v>307</v>
      </c>
      <c r="C143" s="51"/>
      <c r="D143" s="53"/>
      <c r="E143" s="502"/>
      <c r="F143" s="70"/>
    </row>
    <row r="144" spans="1:6" ht="15">
      <c r="A144" s="44"/>
      <c r="B144" s="40" t="s">
        <v>82</v>
      </c>
      <c r="C144" s="5" t="s">
        <v>46</v>
      </c>
      <c r="D144" s="16">
        <v>297</v>
      </c>
      <c r="E144" s="502"/>
      <c r="F144" s="53"/>
    </row>
    <row r="145" spans="1:6" ht="15">
      <c r="A145" s="44"/>
      <c r="B145" s="40" t="s">
        <v>47</v>
      </c>
      <c r="C145" s="5" t="s">
        <v>46</v>
      </c>
      <c r="D145" s="16">
        <f>D144*0.8</f>
        <v>237.60000000000002</v>
      </c>
      <c r="E145" s="492"/>
      <c r="F145" s="17">
        <f>D145*E145</f>
        <v>0</v>
      </c>
    </row>
    <row r="146" spans="1:6" ht="15">
      <c r="A146" s="44"/>
      <c r="B146" s="40" t="s">
        <v>48</v>
      </c>
      <c r="C146" s="5" t="s">
        <v>46</v>
      </c>
      <c r="D146" s="16">
        <f>D144-D145</f>
        <v>59.39999999999998</v>
      </c>
      <c r="E146" s="492"/>
      <c r="F146" s="17">
        <f>D146*E146</f>
        <v>0</v>
      </c>
    </row>
    <row r="147" spans="1:6" ht="12.75">
      <c r="A147" s="55"/>
      <c r="B147" s="56"/>
      <c r="C147" s="51"/>
      <c r="D147" s="51"/>
      <c r="E147" s="486"/>
      <c r="F147" s="57"/>
    </row>
    <row r="148" spans="1:6" ht="117">
      <c r="A148" s="14" t="s">
        <v>41</v>
      </c>
      <c r="B148" s="24" t="s">
        <v>308</v>
      </c>
      <c r="C148" s="51"/>
      <c r="D148" s="53"/>
      <c r="E148" s="502"/>
      <c r="F148" s="70"/>
    </row>
    <row r="149" spans="1:6" ht="15">
      <c r="A149" s="73"/>
      <c r="B149" s="45"/>
      <c r="C149" s="364" t="s">
        <v>49</v>
      </c>
      <c r="D149" s="359">
        <v>540</v>
      </c>
      <c r="E149" s="492"/>
      <c r="F149" s="17">
        <f>D149*E149</f>
        <v>0</v>
      </c>
    </row>
    <row r="150" spans="1:6" ht="12.75">
      <c r="A150" s="55"/>
      <c r="B150" s="56"/>
      <c r="C150" s="51"/>
      <c r="D150" s="51"/>
      <c r="E150" s="486"/>
      <c r="F150" s="57"/>
    </row>
    <row r="151" spans="1:6" ht="53.25">
      <c r="A151" s="14" t="s">
        <v>50</v>
      </c>
      <c r="B151" s="24" t="s">
        <v>298</v>
      </c>
      <c r="C151" s="5"/>
      <c r="D151" s="17"/>
      <c r="E151" s="492"/>
      <c r="F151" s="358"/>
    </row>
    <row r="152" spans="1:6" ht="15">
      <c r="A152" s="361"/>
      <c r="B152" s="40"/>
      <c r="C152" s="364" t="s">
        <v>49</v>
      </c>
      <c r="D152" s="359">
        <v>178</v>
      </c>
      <c r="E152" s="492"/>
      <c r="F152" s="17">
        <f>D152*E152</f>
        <v>0</v>
      </c>
    </row>
    <row r="153" spans="1:6" ht="12.75">
      <c r="A153" s="55"/>
      <c r="B153" s="56"/>
      <c r="C153" s="51"/>
      <c r="D153" s="51"/>
      <c r="E153" s="486"/>
      <c r="F153" s="57"/>
    </row>
    <row r="154" spans="1:6" ht="63.75">
      <c r="A154" s="14" t="s">
        <v>51</v>
      </c>
      <c r="B154" s="24" t="s">
        <v>83</v>
      </c>
      <c r="C154" s="69"/>
      <c r="D154" s="69"/>
      <c r="E154" s="502"/>
      <c r="F154" s="70"/>
    </row>
    <row r="155" spans="1:6" ht="15">
      <c r="A155" s="44"/>
      <c r="B155" s="45"/>
      <c r="C155" s="5" t="s">
        <v>46</v>
      </c>
      <c r="D155" s="16">
        <v>14</v>
      </c>
      <c r="E155" s="492"/>
      <c r="F155" s="17">
        <f>D155*E155</f>
        <v>0</v>
      </c>
    </row>
    <row r="156" spans="1:6" ht="12.75">
      <c r="A156" s="55"/>
      <c r="B156" s="56"/>
      <c r="C156" s="51"/>
      <c r="D156" s="51"/>
      <c r="E156" s="486"/>
      <c r="F156" s="57"/>
    </row>
    <row r="157" spans="1:6" ht="114.75">
      <c r="A157" s="14" t="s">
        <v>53</v>
      </c>
      <c r="B157" s="24" t="s">
        <v>84</v>
      </c>
      <c r="C157" s="69"/>
      <c r="D157" s="69"/>
      <c r="E157" s="502"/>
      <c r="F157" s="70"/>
    </row>
    <row r="158" spans="1:6" ht="15">
      <c r="A158" s="44"/>
      <c r="B158" s="45"/>
      <c r="C158" s="5" t="s">
        <v>46</v>
      </c>
      <c r="D158" s="16">
        <v>46</v>
      </c>
      <c r="E158" s="492"/>
      <c r="F158" s="17">
        <f>D158*E158</f>
        <v>0</v>
      </c>
    </row>
    <row r="159" spans="1:6" ht="12.75">
      <c r="A159" s="55"/>
      <c r="B159" s="56"/>
      <c r="C159" s="51"/>
      <c r="D159" s="51"/>
      <c r="E159" s="486"/>
      <c r="F159" s="57"/>
    </row>
    <row r="160" spans="1:6" ht="165.75">
      <c r="A160" s="14" t="s">
        <v>55</v>
      </c>
      <c r="B160" s="24" t="s">
        <v>85</v>
      </c>
      <c r="C160" s="51"/>
      <c r="D160" s="53"/>
      <c r="E160" s="502"/>
      <c r="F160" s="70"/>
    </row>
    <row r="161" spans="1:6" ht="15">
      <c r="A161" s="44"/>
      <c r="B161" s="40" t="s">
        <v>45</v>
      </c>
      <c r="C161" s="5" t="s">
        <v>46</v>
      </c>
      <c r="D161" s="16">
        <v>78</v>
      </c>
      <c r="E161" s="492"/>
      <c r="F161" s="17"/>
    </row>
    <row r="162" spans="1:6" ht="15">
      <c r="A162" s="44"/>
      <c r="B162" s="40" t="s">
        <v>47</v>
      </c>
      <c r="C162" s="5" t="s">
        <v>46</v>
      </c>
      <c r="D162" s="16">
        <f>D161*0.8</f>
        <v>62.400000000000006</v>
      </c>
      <c r="E162" s="492"/>
      <c r="F162" s="17">
        <f>D162*E162</f>
        <v>0</v>
      </c>
    </row>
    <row r="163" spans="1:6" ht="15">
      <c r="A163" s="44"/>
      <c r="B163" s="40" t="s">
        <v>48</v>
      </c>
      <c r="C163" s="5" t="s">
        <v>46</v>
      </c>
      <c r="D163" s="16">
        <f>D161-D162</f>
        <v>15.599999999999994</v>
      </c>
      <c r="E163" s="492"/>
      <c r="F163" s="17">
        <f>D163*E163</f>
        <v>0</v>
      </c>
    </row>
    <row r="164" spans="1:6" ht="12.75">
      <c r="A164" s="55"/>
      <c r="B164" s="56"/>
      <c r="C164" s="51"/>
      <c r="D164" s="51"/>
      <c r="E164" s="486"/>
      <c r="F164" s="57"/>
    </row>
    <row r="165" spans="1:6" ht="165.75">
      <c r="A165" s="14" t="s">
        <v>57</v>
      </c>
      <c r="B165" s="24" t="s">
        <v>309</v>
      </c>
      <c r="C165" s="51"/>
      <c r="D165" s="53"/>
      <c r="E165" s="502"/>
      <c r="F165" s="70"/>
    </row>
    <row r="166" spans="1:6" ht="15">
      <c r="A166" s="73"/>
      <c r="B166" s="40" t="s">
        <v>45</v>
      </c>
      <c r="C166" s="5" t="s">
        <v>46</v>
      </c>
      <c r="D166" s="16">
        <v>221</v>
      </c>
      <c r="E166" s="492"/>
      <c r="F166" s="17"/>
    </row>
    <row r="167" spans="1:6" ht="15">
      <c r="A167" s="73"/>
      <c r="B167" s="40" t="s">
        <v>47</v>
      </c>
      <c r="C167" s="5" t="s">
        <v>46</v>
      </c>
      <c r="D167" s="16">
        <f>D166*0.7</f>
        <v>154.7</v>
      </c>
      <c r="E167" s="492"/>
      <c r="F167" s="17">
        <f>D167*E167</f>
        <v>0</v>
      </c>
    </row>
    <row r="168" spans="1:6" ht="15">
      <c r="A168" s="73"/>
      <c r="B168" s="40" t="s">
        <v>48</v>
      </c>
      <c r="C168" s="5" t="s">
        <v>46</v>
      </c>
      <c r="D168" s="16">
        <f>D166-D167</f>
        <v>66.30000000000001</v>
      </c>
      <c r="E168" s="492"/>
      <c r="F168" s="17">
        <f>D168*E168</f>
        <v>0</v>
      </c>
    </row>
    <row r="169" spans="1:6" ht="12.75">
      <c r="A169" s="55"/>
      <c r="B169" s="56"/>
      <c r="C169" s="51"/>
      <c r="D169" s="51"/>
      <c r="E169" s="486"/>
      <c r="F169" s="57"/>
    </row>
    <row r="170" spans="1:6" ht="78.75">
      <c r="A170" s="14" t="s">
        <v>59</v>
      </c>
      <c r="B170" s="24" t="s">
        <v>310</v>
      </c>
      <c r="C170" s="51"/>
      <c r="D170" s="53"/>
      <c r="E170" s="502"/>
      <c r="F170" s="70"/>
    </row>
    <row r="171" spans="1:6" ht="15">
      <c r="A171" s="73"/>
      <c r="B171" s="45"/>
      <c r="C171" s="5" t="s">
        <v>46</v>
      </c>
      <c r="D171" s="16">
        <v>172</v>
      </c>
      <c r="E171" s="492"/>
      <c r="F171" s="17">
        <f>D171*E171</f>
        <v>0</v>
      </c>
    </row>
    <row r="172" spans="1:6" ht="12.75">
      <c r="A172" s="55"/>
      <c r="B172" s="56"/>
      <c r="C172" s="51"/>
      <c r="D172" s="51"/>
      <c r="E172" s="486"/>
      <c r="F172" s="57"/>
    </row>
    <row r="173" spans="1:6" ht="51">
      <c r="A173" s="14" t="s">
        <v>60</v>
      </c>
      <c r="B173" s="24" t="s">
        <v>86</v>
      </c>
      <c r="C173" s="69"/>
      <c r="D173" s="69"/>
      <c r="E173" s="502"/>
      <c r="F173" s="70"/>
    </row>
    <row r="174" spans="1:6" ht="12.75">
      <c r="A174" s="44"/>
      <c r="B174" s="45"/>
      <c r="C174" s="5" t="s">
        <v>34</v>
      </c>
      <c r="D174" s="359">
        <v>2</v>
      </c>
      <c r="E174" s="492"/>
      <c r="F174" s="17">
        <f>D174*E174</f>
        <v>0</v>
      </c>
    </row>
    <row r="175" spans="1:6" ht="12.75">
      <c r="A175" s="55"/>
      <c r="B175" s="56"/>
      <c r="C175" s="51"/>
      <c r="D175" s="51"/>
      <c r="E175" s="486"/>
      <c r="F175" s="57"/>
    </row>
    <row r="176" spans="1:6" ht="108" customHeight="1">
      <c r="A176" s="14" t="s">
        <v>62</v>
      </c>
      <c r="B176" s="24" t="s">
        <v>130</v>
      </c>
      <c r="C176" s="69"/>
      <c r="D176" s="69"/>
      <c r="E176" s="502"/>
      <c r="F176" s="70"/>
    </row>
    <row r="177" spans="1:6" ht="15">
      <c r="A177" s="54"/>
      <c r="B177" s="45"/>
      <c r="C177" s="5" t="s">
        <v>46</v>
      </c>
      <c r="D177" s="359">
        <v>3</v>
      </c>
      <c r="E177" s="512"/>
      <c r="F177" s="38">
        <f>D177*E177</f>
        <v>0</v>
      </c>
    </row>
    <row r="178" spans="1:6" ht="12.75">
      <c r="A178" s="361"/>
      <c r="B178" s="555" t="s">
        <v>63</v>
      </c>
      <c r="C178" s="555"/>
      <c r="D178" s="555"/>
      <c r="E178" s="509"/>
      <c r="F178" s="345">
        <f>SUM(F140:F177)</f>
        <v>0</v>
      </c>
    </row>
    <row r="179" spans="1:6" ht="12.75">
      <c r="A179" s="361"/>
      <c r="B179" s="373"/>
      <c r="C179" s="373"/>
      <c r="D179" s="373"/>
      <c r="E179" s="509"/>
      <c r="F179" s="345"/>
    </row>
    <row r="180" spans="1:6" ht="12.75">
      <c r="A180" s="368"/>
      <c r="B180" s="363" t="s">
        <v>87</v>
      </c>
      <c r="C180" s="5"/>
      <c r="D180" s="5"/>
      <c r="E180" s="480"/>
      <c r="F180" s="37"/>
    </row>
    <row r="181" spans="1:6" ht="12.75">
      <c r="A181" s="14"/>
      <c r="B181" s="40"/>
      <c r="C181" s="5"/>
      <c r="D181" s="359"/>
      <c r="E181" s="492"/>
      <c r="F181" s="17"/>
    </row>
    <row r="182" spans="1:6" ht="155.25">
      <c r="A182" s="556" t="s">
        <v>5</v>
      </c>
      <c r="B182" s="24" t="s">
        <v>311</v>
      </c>
      <c r="C182" s="557"/>
      <c r="D182" s="558"/>
      <c r="E182" s="561"/>
      <c r="F182" s="559"/>
    </row>
    <row r="183" spans="1:6" ht="25.5">
      <c r="A183" s="556"/>
      <c r="B183" s="24" t="s">
        <v>88</v>
      </c>
      <c r="C183" s="557"/>
      <c r="D183" s="558"/>
      <c r="E183" s="561"/>
      <c r="F183" s="559"/>
    </row>
    <row r="184" spans="1:6" ht="25.5">
      <c r="A184" s="556"/>
      <c r="B184" s="24" t="s">
        <v>89</v>
      </c>
      <c r="C184" s="557"/>
      <c r="D184" s="558"/>
      <c r="E184" s="561"/>
      <c r="F184" s="559"/>
    </row>
    <row r="185" spans="1:6" ht="267.75">
      <c r="A185" s="556"/>
      <c r="B185" s="24" t="s">
        <v>90</v>
      </c>
      <c r="C185" s="557"/>
      <c r="D185" s="558"/>
      <c r="E185" s="561"/>
      <c r="F185" s="559"/>
    </row>
    <row r="186" spans="1:6" ht="12.75">
      <c r="A186" s="44"/>
      <c r="B186" s="45"/>
      <c r="C186" s="378" t="s">
        <v>34</v>
      </c>
      <c r="D186" s="379">
        <v>1</v>
      </c>
      <c r="E186" s="516"/>
      <c r="F186" s="377">
        <f>D186*E186</f>
        <v>0</v>
      </c>
    </row>
    <row r="187" spans="1:6" ht="12.75">
      <c r="A187" s="44"/>
      <c r="B187" s="45"/>
      <c r="C187" s="46"/>
      <c r="D187" s="47"/>
      <c r="E187" s="517"/>
      <c r="F187" s="48"/>
    </row>
    <row r="188" spans="1:6" ht="306">
      <c r="A188" s="40" t="s">
        <v>6</v>
      </c>
      <c r="B188" s="24" t="s">
        <v>319</v>
      </c>
      <c r="C188" s="51"/>
      <c r="D188" s="72"/>
      <c r="E188" s="501"/>
      <c r="F188" s="70"/>
    </row>
    <row r="189" spans="1:6" ht="140.25">
      <c r="A189" s="44"/>
      <c r="B189" s="24" t="s">
        <v>312</v>
      </c>
      <c r="C189" s="51"/>
      <c r="D189" s="72"/>
      <c r="E189" s="501"/>
      <c r="F189" s="70"/>
    </row>
    <row r="190" spans="1:6" ht="15">
      <c r="A190" s="44"/>
      <c r="B190" s="332" t="s">
        <v>313</v>
      </c>
      <c r="C190" s="51"/>
      <c r="D190" s="72"/>
      <c r="E190" s="501"/>
      <c r="F190" s="70"/>
    </row>
    <row r="191" spans="1:6" ht="15">
      <c r="A191" s="44"/>
      <c r="B191" s="332" t="s">
        <v>314</v>
      </c>
      <c r="C191" s="51"/>
      <c r="D191" s="72"/>
      <c r="E191" s="501"/>
      <c r="F191" s="70"/>
    </row>
    <row r="192" spans="1:6" ht="12.75">
      <c r="A192" s="44"/>
      <c r="B192" s="332" t="s">
        <v>315</v>
      </c>
      <c r="C192" s="51"/>
      <c r="D192" s="72"/>
      <c r="E192" s="501"/>
      <c r="F192" s="70"/>
    </row>
    <row r="193" spans="1:6" ht="15">
      <c r="A193" s="44"/>
      <c r="B193" s="332" t="s">
        <v>316</v>
      </c>
      <c r="C193" s="51"/>
      <c r="D193" s="72"/>
      <c r="E193" s="501"/>
      <c r="F193" s="70"/>
    </row>
    <row r="194" spans="1:6" ht="15">
      <c r="A194" s="44"/>
      <c r="B194" s="332" t="s">
        <v>317</v>
      </c>
      <c r="C194" s="51"/>
      <c r="D194" s="72"/>
      <c r="E194" s="501"/>
      <c r="F194" s="70"/>
    </row>
    <row r="195" spans="1:6" ht="12.75">
      <c r="A195" s="44"/>
      <c r="B195" s="332" t="s">
        <v>318</v>
      </c>
      <c r="C195" s="51"/>
      <c r="D195" s="72"/>
      <c r="E195" s="501"/>
      <c r="F195" s="70"/>
    </row>
    <row r="196" spans="1:6" ht="12.75">
      <c r="A196" s="44"/>
      <c r="B196" s="45"/>
      <c r="C196" s="378" t="s">
        <v>34</v>
      </c>
      <c r="D196" s="379">
        <v>3</v>
      </c>
      <c r="E196" s="516"/>
      <c r="F196" s="377">
        <f>D196*E196</f>
        <v>0</v>
      </c>
    </row>
    <row r="197" spans="1:6" ht="12.75">
      <c r="A197" s="44"/>
      <c r="B197" s="45"/>
      <c r="C197" s="46"/>
      <c r="D197" s="47"/>
      <c r="E197" s="517"/>
      <c r="F197" s="48"/>
    </row>
    <row r="198" spans="1:6" ht="282.75">
      <c r="A198" s="40" t="s">
        <v>41</v>
      </c>
      <c r="B198" s="24" t="s">
        <v>320</v>
      </c>
      <c r="C198" s="51"/>
      <c r="D198" s="72"/>
      <c r="E198" s="501"/>
      <c r="F198" s="70"/>
    </row>
    <row r="199" spans="1:6" ht="206.25">
      <c r="A199" s="69"/>
      <c r="B199" s="24" t="s">
        <v>321</v>
      </c>
      <c r="C199" s="51"/>
      <c r="D199" s="72"/>
      <c r="E199" s="501"/>
      <c r="F199" s="70"/>
    </row>
    <row r="200" spans="1:6" ht="12.75">
      <c r="A200" s="44"/>
      <c r="B200" s="79"/>
      <c r="C200" s="378" t="s">
        <v>34</v>
      </c>
      <c r="D200" s="379">
        <v>1</v>
      </c>
      <c r="E200" s="516"/>
      <c r="F200" s="377">
        <f>D200*E200</f>
        <v>0</v>
      </c>
    </row>
    <row r="201" spans="1:6" ht="12.75">
      <c r="A201" s="49"/>
      <c r="B201" s="50"/>
      <c r="C201" s="51"/>
      <c r="D201" s="52"/>
      <c r="E201" s="500"/>
      <c r="F201" s="52"/>
    </row>
    <row r="202" spans="1:6" ht="204">
      <c r="A202" s="40" t="s">
        <v>50</v>
      </c>
      <c r="B202" s="24" t="s">
        <v>322</v>
      </c>
      <c r="C202" s="46"/>
      <c r="D202" s="47"/>
      <c r="E202" s="517"/>
      <c r="F202" s="48"/>
    </row>
    <row r="203" spans="1:6" ht="153">
      <c r="A203" s="40"/>
      <c r="B203" s="24" t="s">
        <v>323</v>
      </c>
      <c r="C203" s="46"/>
      <c r="D203" s="47"/>
      <c r="E203" s="517"/>
      <c r="F203" s="48"/>
    </row>
    <row r="204" spans="1:6" ht="12.75">
      <c r="A204" s="44"/>
      <c r="B204" s="45"/>
      <c r="C204" s="378" t="s">
        <v>34</v>
      </c>
      <c r="D204" s="379">
        <v>4</v>
      </c>
      <c r="E204" s="516"/>
      <c r="F204" s="377">
        <f>D204*E204</f>
        <v>0</v>
      </c>
    </row>
    <row r="205" spans="1:6" ht="12.75">
      <c r="A205" s="49"/>
      <c r="B205" s="50"/>
      <c r="C205" s="51"/>
      <c r="D205" s="52"/>
      <c r="E205" s="500"/>
      <c r="F205" s="52"/>
    </row>
    <row r="206" spans="1:6" ht="257.25">
      <c r="A206" s="14" t="s">
        <v>51</v>
      </c>
      <c r="B206" s="24" t="s">
        <v>324</v>
      </c>
      <c r="C206" s="55"/>
      <c r="D206" s="94"/>
      <c r="E206" s="501"/>
      <c r="F206" s="71"/>
    </row>
    <row r="207" spans="1:6" ht="12.75">
      <c r="A207" s="44"/>
      <c r="B207" s="45"/>
      <c r="C207" s="5" t="s">
        <v>7</v>
      </c>
      <c r="D207" s="359">
        <v>43</v>
      </c>
      <c r="E207" s="509"/>
      <c r="F207" s="17">
        <f>D207*E207</f>
        <v>0</v>
      </c>
    </row>
    <row r="208" spans="1:6" ht="12.75">
      <c r="A208" s="49"/>
      <c r="B208" s="50"/>
      <c r="C208" s="51"/>
      <c r="D208" s="52"/>
      <c r="E208" s="500"/>
      <c r="F208" s="52"/>
    </row>
    <row r="209" spans="1:6" ht="344.25">
      <c r="A209" s="40" t="s">
        <v>53</v>
      </c>
      <c r="B209" s="24" t="s">
        <v>375</v>
      </c>
      <c r="C209" s="51"/>
      <c r="D209" s="72"/>
      <c r="E209" s="501"/>
      <c r="F209" s="70"/>
    </row>
    <row r="210" spans="1:6" ht="12.75">
      <c r="A210" s="44"/>
      <c r="B210" s="45"/>
      <c r="C210" s="378" t="s">
        <v>34</v>
      </c>
      <c r="D210" s="379">
        <v>1</v>
      </c>
      <c r="E210" s="516"/>
      <c r="F210" s="377">
        <f>D210*E210</f>
        <v>0</v>
      </c>
    </row>
    <row r="211" spans="1:6" ht="12.75">
      <c r="A211" s="44"/>
      <c r="B211" s="45"/>
      <c r="C211" s="378"/>
      <c r="D211" s="379"/>
      <c r="E211" s="516"/>
      <c r="F211" s="377"/>
    </row>
    <row r="212" spans="1:6" ht="242.25">
      <c r="A212" s="14" t="s">
        <v>55</v>
      </c>
      <c r="B212" s="24" t="s">
        <v>325</v>
      </c>
      <c r="C212" s="378"/>
      <c r="D212" s="379"/>
      <c r="E212" s="516"/>
      <c r="F212" s="377"/>
    </row>
    <row r="213" spans="1:6" ht="142.5">
      <c r="A213" s="44"/>
      <c r="B213" s="24" t="s">
        <v>376</v>
      </c>
      <c r="C213" s="378"/>
      <c r="D213" s="379"/>
      <c r="E213" s="516"/>
      <c r="F213" s="377"/>
    </row>
    <row r="214" spans="1:6" ht="155.25">
      <c r="A214" s="44"/>
      <c r="B214" s="24" t="s">
        <v>327</v>
      </c>
      <c r="C214" s="378"/>
      <c r="D214" s="379"/>
      <c r="E214" s="516"/>
      <c r="F214" s="377"/>
    </row>
    <row r="215" spans="1:6" ht="15">
      <c r="A215" s="44"/>
      <c r="B215" s="40"/>
      <c r="C215" s="380" t="s">
        <v>326</v>
      </c>
      <c r="D215" s="379">
        <v>23.5</v>
      </c>
      <c r="E215" s="516"/>
      <c r="F215" s="377">
        <f>D215*E215</f>
        <v>0</v>
      </c>
    </row>
    <row r="216" spans="1:6" ht="12.75">
      <c r="A216" s="44"/>
      <c r="B216" s="40"/>
      <c r="C216" s="380"/>
      <c r="D216" s="379"/>
      <c r="E216" s="516"/>
      <c r="F216" s="377"/>
    </row>
    <row r="217" spans="1:6" ht="191.25">
      <c r="A217" s="14" t="s">
        <v>57</v>
      </c>
      <c r="B217" s="24" t="s">
        <v>328</v>
      </c>
      <c r="C217" s="380"/>
      <c r="D217" s="379"/>
      <c r="E217" s="516"/>
      <c r="F217" s="377"/>
    </row>
    <row r="218" spans="1:6" ht="15">
      <c r="A218" s="54"/>
      <c r="B218" s="43"/>
      <c r="C218" s="374" t="s">
        <v>49</v>
      </c>
      <c r="D218" s="375">
        <v>100</v>
      </c>
      <c r="E218" s="518"/>
      <c r="F218" s="376">
        <f>D218*E218</f>
        <v>0</v>
      </c>
    </row>
    <row r="219" spans="1:6" ht="12.75">
      <c r="A219" s="73"/>
      <c r="B219" s="560" t="s">
        <v>91</v>
      </c>
      <c r="C219" s="560"/>
      <c r="D219" s="560"/>
      <c r="E219" s="509"/>
      <c r="F219" s="345">
        <f>SUM(F186:F218)</f>
        <v>0</v>
      </c>
    </row>
    <row r="220" spans="1:6" ht="12.75">
      <c r="A220" s="55"/>
      <c r="B220" s="56"/>
      <c r="C220" s="51"/>
      <c r="D220" s="51"/>
      <c r="E220" s="486"/>
      <c r="F220" s="57"/>
    </row>
    <row r="221" spans="1:6" ht="12.75">
      <c r="A221" s="74"/>
      <c r="B221" s="363" t="s">
        <v>67</v>
      </c>
      <c r="C221" s="51"/>
      <c r="D221" s="51"/>
      <c r="E221" s="486"/>
      <c r="F221" s="52"/>
    </row>
    <row r="222" spans="1:6" ht="12.75">
      <c r="A222" s="55"/>
      <c r="B222" s="56"/>
      <c r="C222" s="51"/>
      <c r="D222" s="51"/>
      <c r="E222" s="486"/>
      <c r="F222" s="57"/>
    </row>
    <row r="223" spans="1:6" ht="102">
      <c r="A223" s="74"/>
      <c r="B223" s="24" t="s">
        <v>131</v>
      </c>
      <c r="C223" s="51"/>
      <c r="D223" s="51"/>
      <c r="E223" s="486"/>
      <c r="F223" s="52"/>
    </row>
    <row r="224" spans="1:6" ht="12.75">
      <c r="A224" s="55"/>
      <c r="B224" s="56"/>
      <c r="C224" s="51"/>
      <c r="D224" s="51"/>
      <c r="E224" s="486"/>
      <c r="F224" s="57"/>
    </row>
    <row r="225" spans="1:6" ht="178.5">
      <c r="A225" s="14" t="s">
        <v>5</v>
      </c>
      <c r="B225" s="24" t="s">
        <v>329</v>
      </c>
      <c r="C225" s="51"/>
      <c r="D225" s="53"/>
      <c r="E225" s="501"/>
      <c r="F225" s="70"/>
    </row>
    <row r="226" spans="1:6" ht="12.75">
      <c r="A226" s="44"/>
      <c r="B226" s="381" t="s">
        <v>330</v>
      </c>
      <c r="C226" s="5" t="s">
        <v>38</v>
      </c>
      <c r="D226" s="359">
        <v>23</v>
      </c>
      <c r="E226" s="519"/>
      <c r="F226" s="17">
        <f>D226*E226</f>
        <v>0</v>
      </c>
    </row>
    <row r="227" spans="1:6" ht="12.75">
      <c r="A227" s="44"/>
      <c r="B227" s="381" t="s">
        <v>92</v>
      </c>
      <c r="C227" s="5" t="s">
        <v>38</v>
      </c>
      <c r="D227" s="359">
        <v>33</v>
      </c>
      <c r="E227" s="519"/>
      <c r="F227" s="17">
        <f>D227*E227</f>
        <v>0</v>
      </c>
    </row>
    <row r="228" spans="1:6" ht="12.75">
      <c r="A228" s="44"/>
      <c r="B228" s="381" t="s">
        <v>93</v>
      </c>
      <c r="C228" s="5" t="s">
        <v>38</v>
      </c>
      <c r="D228" s="359">
        <v>21</v>
      </c>
      <c r="E228" s="519"/>
      <c r="F228" s="17">
        <f>D228*E228</f>
        <v>0</v>
      </c>
    </row>
    <row r="229" spans="1:6" ht="12.75">
      <c r="A229" s="55"/>
      <c r="B229" s="56"/>
      <c r="C229" s="51"/>
      <c r="D229" s="51"/>
      <c r="E229" s="486"/>
      <c r="F229" s="57"/>
    </row>
    <row r="230" spans="1:6" ht="242.25">
      <c r="A230" s="14" t="s">
        <v>6</v>
      </c>
      <c r="B230" s="24" t="s">
        <v>331</v>
      </c>
      <c r="C230" s="5"/>
      <c r="D230" s="359"/>
      <c r="E230" s="509"/>
      <c r="F230" s="17"/>
    </row>
    <row r="231" spans="1:6" ht="12.75">
      <c r="A231" s="44"/>
      <c r="B231" s="348"/>
      <c r="C231" s="5" t="s">
        <v>8</v>
      </c>
      <c r="D231" s="359">
        <v>1</v>
      </c>
      <c r="E231" s="509"/>
      <c r="F231" s="17">
        <f>D231*E231</f>
        <v>0</v>
      </c>
    </row>
    <row r="232" spans="1:6" ht="12.75">
      <c r="A232" s="95"/>
      <c r="B232" s="555" t="s">
        <v>69</v>
      </c>
      <c r="C232" s="555"/>
      <c r="D232" s="555"/>
      <c r="E232" s="514"/>
      <c r="F232" s="42">
        <f>SUM(F226:F231)</f>
        <v>0</v>
      </c>
    </row>
    <row r="233" spans="1:6" ht="12.75">
      <c r="A233" s="73"/>
      <c r="B233" s="76"/>
      <c r="C233" s="76"/>
      <c r="D233" s="76"/>
      <c r="E233" s="501"/>
      <c r="F233" s="75"/>
    </row>
    <row r="234" spans="1:6" ht="12.75">
      <c r="A234" s="74"/>
      <c r="B234" s="363" t="s">
        <v>70</v>
      </c>
      <c r="C234" s="51"/>
      <c r="D234" s="51"/>
      <c r="E234" s="486"/>
      <c r="F234" s="52"/>
    </row>
    <row r="235" spans="1:6" ht="12.75">
      <c r="A235" s="55"/>
      <c r="B235" s="56"/>
      <c r="C235" s="51"/>
      <c r="D235" s="51"/>
      <c r="E235" s="486"/>
      <c r="F235" s="57"/>
    </row>
    <row r="236" spans="1:6" ht="38.25">
      <c r="A236" s="14" t="s">
        <v>5</v>
      </c>
      <c r="B236" s="24" t="s">
        <v>94</v>
      </c>
      <c r="C236" s="5"/>
      <c r="D236" s="17"/>
      <c r="E236" s="509"/>
      <c r="F236" s="358"/>
    </row>
    <row r="237" spans="1:6" ht="12.75">
      <c r="A237" s="14"/>
      <c r="B237" s="369"/>
      <c r="C237" s="5" t="s">
        <v>38</v>
      </c>
      <c r="D237" s="359">
        <v>160</v>
      </c>
      <c r="E237" s="509"/>
      <c r="F237" s="17">
        <f>D237*E237</f>
        <v>0</v>
      </c>
    </row>
    <row r="238" spans="1:6" ht="12.75">
      <c r="A238" s="55"/>
      <c r="B238" s="56"/>
      <c r="C238" s="51"/>
      <c r="D238" s="51"/>
      <c r="E238" s="486"/>
      <c r="F238" s="57"/>
    </row>
    <row r="239" spans="1:6" ht="89.25">
      <c r="A239" s="14" t="s">
        <v>6</v>
      </c>
      <c r="B239" s="24" t="s">
        <v>122</v>
      </c>
      <c r="C239" s="51"/>
      <c r="D239" s="53"/>
      <c r="E239" s="501"/>
      <c r="F239" s="70"/>
    </row>
    <row r="240" spans="1:6" ht="12.75">
      <c r="A240" s="44"/>
      <c r="B240" s="369" t="s">
        <v>75</v>
      </c>
      <c r="C240" s="5" t="s">
        <v>38</v>
      </c>
      <c r="D240" s="359">
        <v>120</v>
      </c>
      <c r="E240" s="509"/>
      <c r="F240" s="17">
        <f>D240*E240</f>
        <v>0</v>
      </c>
    </row>
    <row r="241" spans="1:6" ht="12.75">
      <c r="A241" s="44"/>
      <c r="B241" s="369" t="s">
        <v>95</v>
      </c>
      <c r="C241" s="5" t="s">
        <v>34</v>
      </c>
      <c r="D241" s="359">
        <v>10</v>
      </c>
      <c r="E241" s="509"/>
      <c r="F241" s="17">
        <f>D241*E241</f>
        <v>0</v>
      </c>
    </row>
    <row r="242" spans="1:6" ht="12.75">
      <c r="A242" s="55"/>
      <c r="B242" s="56"/>
      <c r="C242" s="51"/>
      <c r="D242" s="51"/>
      <c r="E242" s="486"/>
      <c r="F242" s="57"/>
    </row>
    <row r="243" spans="1:6" ht="63.75">
      <c r="A243" s="14" t="s">
        <v>41</v>
      </c>
      <c r="B243" s="24" t="s">
        <v>96</v>
      </c>
      <c r="C243" s="51"/>
      <c r="D243" s="53"/>
      <c r="E243" s="501"/>
      <c r="F243" s="70"/>
    </row>
    <row r="244" spans="1:6" ht="12.75">
      <c r="A244" s="44"/>
      <c r="B244" s="369" t="s">
        <v>75</v>
      </c>
      <c r="C244" s="5" t="s">
        <v>38</v>
      </c>
      <c r="D244" s="370">
        <v>120</v>
      </c>
      <c r="E244" s="509"/>
      <c r="F244" s="17">
        <f>D244*E244</f>
        <v>0</v>
      </c>
    </row>
    <row r="245" spans="1:6" ht="12.75">
      <c r="A245" s="44"/>
      <c r="B245" s="369" t="s">
        <v>95</v>
      </c>
      <c r="C245" s="5" t="s">
        <v>34</v>
      </c>
      <c r="D245" s="359">
        <v>10</v>
      </c>
      <c r="E245" s="509"/>
      <c r="F245" s="17">
        <f>D245*E245</f>
        <v>0</v>
      </c>
    </row>
    <row r="246" spans="1:6" ht="12.75">
      <c r="A246" s="54"/>
      <c r="B246" s="369" t="s">
        <v>77</v>
      </c>
      <c r="C246" s="5"/>
      <c r="D246" s="364" t="s">
        <v>73</v>
      </c>
      <c r="E246" s="510"/>
      <c r="F246" s="371">
        <v>0</v>
      </c>
    </row>
    <row r="247" spans="1:6" ht="12.75">
      <c r="A247" s="73"/>
      <c r="B247" s="555" t="s">
        <v>78</v>
      </c>
      <c r="C247" s="555"/>
      <c r="D247" s="555"/>
      <c r="E247" s="509"/>
      <c r="F247" s="345">
        <f>SUM(F237:F246)</f>
        <v>0</v>
      </c>
    </row>
    <row r="248" spans="1:6" ht="12.75">
      <c r="A248" s="73"/>
      <c r="B248" s="45"/>
      <c r="C248" s="51"/>
      <c r="D248" s="53"/>
      <c r="E248" s="501"/>
      <c r="F248" s="70"/>
    </row>
    <row r="249" spans="1:6" ht="12.75">
      <c r="A249" s="382" t="s">
        <v>32</v>
      </c>
      <c r="B249" s="383" t="s">
        <v>97</v>
      </c>
      <c r="C249" s="351"/>
      <c r="D249" s="38"/>
      <c r="E249" s="510"/>
      <c r="F249" s="384">
        <f>$F$134+$F$178+$F$219+$F$232+$F$247</f>
        <v>0</v>
      </c>
    </row>
    <row r="250" spans="1:6" ht="12.75">
      <c r="A250" s="67"/>
      <c r="B250" s="92"/>
      <c r="C250" s="51"/>
      <c r="D250" s="53"/>
      <c r="E250" s="71"/>
      <c r="F250" s="93"/>
    </row>
    <row r="251" spans="1:6" ht="12.75">
      <c r="A251" s="137" t="s">
        <v>158</v>
      </c>
      <c r="B251" s="148" t="s">
        <v>159</v>
      </c>
      <c r="C251" s="148"/>
      <c r="D251" s="148"/>
      <c r="E251" s="148"/>
      <c r="F251" s="385">
        <f>F16+F120+F249</f>
        <v>0</v>
      </c>
    </row>
    <row r="252" spans="1:6" ht="12.75">
      <c r="A252" s="55"/>
      <c r="B252" s="56"/>
      <c r="C252" s="51"/>
      <c r="D252" s="51"/>
      <c r="E252" s="57"/>
      <c r="F252" s="57"/>
    </row>
    <row r="253" spans="1:6" ht="12.75">
      <c r="A253" s="55"/>
      <c r="B253" s="56"/>
      <c r="C253" s="51"/>
      <c r="D253" s="51"/>
      <c r="E253" s="57"/>
      <c r="F253" s="57"/>
    </row>
    <row r="254" spans="1:6" ht="12.75">
      <c r="A254" s="67"/>
      <c r="B254" s="67"/>
      <c r="C254" s="67"/>
      <c r="D254" s="67"/>
      <c r="E254" s="67"/>
      <c r="F254" s="67"/>
    </row>
  </sheetData>
  <sheetProtection password="CC3D" sheet="1"/>
  <mergeCells count="20">
    <mergeCell ref="B1:F1"/>
    <mergeCell ref="A3:F3"/>
    <mergeCell ref="A4:F4"/>
    <mergeCell ref="B10:F10"/>
    <mergeCell ref="B16:E16"/>
    <mergeCell ref="B29:D29"/>
    <mergeCell ref="B72:D72"/>
    <mergeCell ref="B81:D81"/>
    <mergeCell ref="B95:D95"/>
    <mergeCell ref="B118:D118"/>
    <mergeCell ref="B134:D134"/>
    <mergeCell ref="E182:E185"/>
    <mergeCell ref="B178:D178"/>
    <mergeCell ref="B232:D232"/>
    <mergeCell ref="B247:D247"/>
    <mergeCell ref="A182:A185"/>
    <mergeCell ref="C182:C185"/>
    <mergeCell ref="D182:D185"/>
    <mergeCell ref="F182:F185"/>
    <mergeCell ref="B219:D219"/>
  </mergeCells>
  <printOptions/>
  <pageMargins left="0.7086614173228347" right="0.7086614173228347" top="0.7480314960629921" bottom="0.7480314960629921" header="0.31496062992125984" footer="0.31496062992125984"/>
  <pageSetup orientation="portrait" paperSize="9" scale="99" r:id="rId1"/>
  <headerFooter>
    <oddHeader>&amp;CReciklažno dvorište "Knin"</oddHeader>
  </headerFooter>
  <rowBreaks count="14" manualBreakCount="14">
    <brk id="5" max="255" man="1"/>
    <brk id="30" max="255" man="1"/>
    <brk id="44" max="255" man="1"/>
    <brk id="58" max="255" man="1"/>
    <brk id="73" max="255" man="1"/>
    <brk id="121" max="255" man="1"/>
    <brk id="142" max="255" man="1"/>
    <brk id="175" max="5" man="1"/>
    <brk id="187" max="255" man="1"/>
    <brk id="197" max="5" man="1"/>
    <brk id="201" max="5" man="1"/>
    <brk id="208" max="5" man="1"/>
    <brk id="212" max="5" man="1"/>
    <brk id="224" max="255" man="1"/>
  </rowBreaks>
</worksheet>
</file>

<file path=xl/worksheets/sheet9.xml><?xml version="1.0" encoding="utf-8"?>
<worksheet xmlns="http://schemas.openxmlformats.org/spreadsheetml/2006/main" xmlns:r="http://schemas.openxmlformats.org/officeDocument/2006/relationships">
  <sheetPr>
    <tabColor rgb="FFFFC000"/>
  </sheetPr>
  <dimension ref="A1:F63"/>
  <sheetViews>
    <sheetView view="pageBreakPreview" zoomScale="115" zoomScaleSheetLayoutView="115" workbookViewId="0" topLeftCell="A60">
      <selection activeCell="E60" sqref="E8:E60"/>
    </sheetView>
  </sheetViews>
  <sheetFormatPr defaultColWidth="9.33203125" defaultRowHeight="12.75"/>
  <cols>
    <col min="1" max="1" width="8" style="245" customWidth="1"/>
    <col min="2" max="2" width="52.83203125" style="273" customWidth="1"/>
    <col min="3" max="3" width="8" style="274" customWidth="1"/>
    <col min="4" max="4" width="11.16015625" style="275" customWidth="1"/>
    <col min="5" max="5" width="11.16015625" style="276" customWidth="1"/>
    <col min="6" max="6" width="13.16015625" style="277" customWidth="1"/>
    <col min="7" max="16384" width="9.33203125" style="246" customWidth="1"/>
  </cols>
  <sheetData>
    <row r="1" spans="2:6" ht="12.75">
      <c r="B1" s="554" t="s">
        <v>169</v>
      </c>
      <c r="C1" s="554"/>
      <c r="D1" s="554"/>
      <c r="E1" s="554"/>
      <c r="F1" s="554"/>
    </row>
    <row r="3" spans="1:6" ht="232.5" customHeight="1">
      <c r="A3" s="549" t="s">
        <v>245</v>
      </c>
      <c r="B3" s="549"/>
      <c r="C3" s="549"/>
      <c r="D3" s="549"/>
      <c r="E3" s="549"/>
      <c r="F3" s="549"/>
    </row>
    <row r="5" spans="1:6" ht="12.75">
      <c r="A5" s="149" t="s">
        <v>11</v>
      </c>
      <c r="B5" s="150" t="s">
        <v>12</v>
      </c>
      <c r="C5" s="150" t="s">
        <v>13</v>
      </c>
      <c r="D5" s="150" t="s">
        <v>4</v>
      </c>
      <c r="E5" s="151" t="s">
        <v>14</v>
      </c>
      <c r="F5" s="151" t="s">
        <v>15</v>
      </c>
    </row>
    <row r="6" spans="1:6" ht="12.75">
      <c r="A6" s="153"/>
      <c r="B6" s="154"/>
      <c r="C6" s="155"/>
      <c r="D6" s="247"/>
      <c r="E6" s="165"/>
      <c r="F6" s="165"/>
    </row>
    <row r="7" spans="1:6" ht="12.75">
      <c r="A7" s="157" t="s">
        <v>158</v>
      </c>
      <c r="B7" s="248" t="s">
        <v>273</v>
      </c>
      <c r="C7" s="248"/>
      <c r="D7" s="248"/>
      <c r="E7" s="248"/>
      <c r="F7" s="248"/>
    </row>
    <row r="8" spans="1:6" ht="12.75">
      <c r="A8" s="153"/>
      <c r="B8" s="154"/>
      <c r="C8" s="155"/>
      <c r="D8" s="247"/>
      <c r="E8" s="497"/>
      <c r="F8" s="165"/>
    </row>
    <row r="9" spans="1:6" ht="12.75">
      <c r="A9" s="386" t="s">
        <v>246</v>
      </c>
      <c r="B9" s="387" t="s">
        <v>2</v>
      </c>
      <c r="C9" s="249"/>
      <c r="D9" s="250"/>
      <c r="E9" s="251"/>
      <c r="F9" s="324"/>
    </row>
    <row r="10" spans="1:6" ht="12.75">
      <c r="A10" s="252"/>
      <c r="B10" s="253"/>
      <c r="C10" s="249"/>
      <c r="D10" s="250"/>
      <c r="E10" s="251"/>
      <c r="F10" s="325"/>
    </row>
    <row r="11" spans="1:6" ht="38.25">
      <c r="A11" s="389" t="s">
        <v>5</v>
      </c>
      <c r="B11" s="388" t="s">
        <v>247</v>
      </c>
      <c r="C11" s="254"/>
      <c r="D11" s="255"/>
      <c r="E11" s="251"/>
      <c r="F11" s="325"/>
    </row>
    <row r="12" spans="1:6" ht="15">
      <c r="A12" s="392"/>
      <c r="B12" s="390" t="s">
        <v>332</v>
      </c>
      <c r="C12" s="391" t="s">
        <v>49</v>
      </c>
      <c r="D12" s="391">
        <v>18</v>
      </c>
      <c r="E12" s="393"/>
      <c r="F12" s="394">
        <f>D12*E12</f>
        <v>0</v>
      </c>
    </row>
    <row r="13" spans="1:6" ht="12.75">
      <c r="A13" s="386" t="str">
        <f>A9</f>
        <v>A</v>
      </c>
      <c r="B13" s="387" t="str">
        <f>B9</f>
        <v>PRIPREMNI RADOVI</v>
      </c>
      <c r="C13" s="564" t="s">
        <v>162</v>
      </c>
      <c r="D13" s="564"/>
      <c r="E13" s="395"/>
      <c r="F13" s="396">
        <f>F12</f>
        <v>0</v>
      </c>
    </row>
    <row r="14" spans="1:6" ht="12.75">
      <c r="A14" s="252"/>
      <c r="B14" s="256"/>
      <c r="C14" s="257"/>
      <c r="D14" s="258"/>
      <c r="E14" s="251"/>
      <c r="F14" s="325"/>
    </row>
    <row r="15" spans="1:6" ht="12.75">
      <c r="A15" s="386" t="s">
        <v>248</v>
      </c>
      <c r="B15" s="387" t="s">
        <v>3</v>
      </c>
      <c r="C15" s="397"/>
      <c r="D15" s="398"/>
      <c r="E15" s="251"/>
      <c r="F15" s="325"/>
    </row>
    <row r="16" spans="1:6" ht="12.75">
      <c r="A16" s="263"/>
      <c r="B16" s="265"/>
      <c r="C16" s="257"/>
      <c r="D16" s="258"/>
      <c r="E16" s="251"/>
      <c r="F16" s="325"/>
    </row>
    <row r="17" spans="1:6" ht="63.75">
      <c r="A17" s="389" t="s">
        <v>5</v>
      </c>
      <c r="B17" s="388" t="s">
        <v>249</v>
      </c>
      <c r="C17" s="259"/>
      <c r="D17" s="255"/>
      <c r="E17" s="251"/>
      <c r="F17" s="325"/>
    </row>
    <row r="18" spans="1:6" ht="15">
      <c r="A18" s="260"/>
      <c r="B18" s="399" t="s">
        <v>333</v>
      </c>
      <c r="C18" s="400" t="s">
        <v>46</v>
      </c>
      <c r="D18" s="401">
        <v>3.6</v>
      </c>
      <c r="E18" s="395"/>
      <c r="F18" s="402">
        <f>D18*E18</f>
        <v>0</v>
      </c>
    </row>
    <row r="19" spans="1:6" ht="12.75">
      <c r="A19" s="260"/>
      <c r="B19" s="261"/>
      <c r="C19" s="259"/>
      <c r="D19" s="255"/>
      <c r="E19" s="251"/>
      <c r="F19" s="325"/>
    </row>
    <row r="20" spans="1:6" ht="165.75">
      <c r="A20" s="389" t="s">
        <v>6</v>
      </c>
      <c r="B20" s="388" t="s">
        <v>334</v>
      </c>
      <c r="C20" s="259"/>
      <c r="D20" s="255"/>
      <c r="E20" s="251"/>
      <c r="F20" s="325"/>
    </row>
    <row r="21" spans="1:6" ht="15">
      <c r="A21" s="260"/>
      <c r="B21" s="399" t="s">
        <v>333</v>
      </c>
      <c r="C21" s="400" t="s">
        <v>46</v>
      </c>
      <c r="D21" s="401">
        <v>3.5</v>
      </c>
      <c r="E21" s="395"/>
      <c r="F21" s="402">
        <f>D21*E21</f>
        <v>0</v>
      </c>
    </row>
    <row r="22" spans="1:6" ht="12.75">
      <c r="A22" s="262"/>
      <c r="B22" s="261"/>
      <c r="C22" s="259"/>
      <c r="D22" s="255"/>
      <c r="E22" s="251"/>
      <c r="F22" s="325"/>
    </row>
    <row r="23" spans="1:6" ht="38.25">
      <c r="A23" s="389" t="s">
        <v>41</v>
      </c>
      <c r="B23" s="388" t="s">
        <v>250</v>
      </c>
      <c r="C23" s="259"/>
      <c r="D23" s="255"/>
      <c r="E23" s="251"/>
      <c r="F23" s="325"/>
    </row>
    <row r="24" spans="1:6" ht="15">
      <c r="A24" s="403"/>
      <c r="B24" s="399" t="s">
        <v>335</v>
      </c>
      <c r="C24" s="400" t="s">
        <v>46</v>
      </c>
      <c r="D24" s="401">
        <v>4</v>
      </c>
      <c r="E24" s="395"/>
      <c r="F24" s="402">
        <f>D24*E24</f>
        <v>0</v>
      </c>
    </row>
    <row r="25" spans="1:6" ht="12.75">
      <c r="A25" s="260"/>
      <c r="B25" s="261"/>
      <c r="C25" s="259"/>
      <c r="D25" s="255"/>
      <c r="E25" s="251"/>
      <c r="F25" s="325"/>
    </row>
    <row r="26" spans="1:6" ht="38.25">
      <c r="A26" s="263"/>
      <c r="B26" s="404" t="s">
        <v>251</v>
      </c>
      <c r="C26" s="257"/>
      <c r="D26" s="258"/>
      <c r="E26" s="251"/>
      <c r="F26" s="325"/>
    </row>
    <row r="27" spans="1:6" ht="12.75">
      <c r="A27" s="263"/>
      <c r="B27" s="264"/>
      <c r="C27" s="257"/>
      <c r="D27" s="258"/>
      <c r="E27" s="251"/>
      <c r="F27" s="325"/>
    </row>
    <row r="28" spans="1:6" ht="127.5">
      <c r="A28" s="389" t="s">
        <v>50</v>
      </c>
      <c r="B28" s="388" t="s">
        <v>252</v>
      </c>
      <c r="C28" s="259"/>
      <c r="D28" s="255"/>
      <c r="E28" s="251"/>
      <c r="F28" s="325"/>
    </row>
    <row r="29" spans="1:6" ht="15">
      <c r="A29" s="260"/>
      <c r="B29" s="399" t="s">
        <v>336</v>
      </c>
      <c r="C29" s="400" t="s">
        <v>46</v>
      </c>
      <c r="D29" s="401">
        <v>18</v>
      </c>
      <c r="E29" s="395"/>
      <c r="F29" s="402">
        <f>D29*E29</f>
        <v>0</v>
      </c>
    </row>
    <row r="30" spans="1:6" ht="12.75">
      <c r="A30" s="263"/>
      <c r="B30" s="265"/>
      <c r="C30" s="397"/>
      <c r="D30" s="398"/>
      <c r="E30" s="395"/>
      <c r="F30" s="402"/>
    </row>
    <row r="31" spans="1:6" ht="140.25">
      <c r="A31" s="389" t="s">
        <v>51</v>
      </c>
      <c r="B31" s="388" t="s">
        <v>163</v>
      </c>
      <c r="C31" s="400"/>
      <c r="D31" s="401"/>
      <c r="E31" s="395"/>
      <c r="F31" s="402"/>
    </row>
    <row r="32" spans="1:6" ht="15">
      <c r="A32" s="260"/>
      <c r="B32" s="399" t="s">
        <v>337</v>
      </c>
      <c r="C32" s="405" t="s">
        <v>49</v>
      </c>
      <c r="D32" s="401">
        <v>18</v>
      </c>
      <c r="E32" s="395"/>
      <c r="F32" s="402">
        <f>D32*E32</f>
        <v>0</v>
      </c>
    </row>
    <row r="33" spans="1:6" ht="12.75">
      <c r="A33" s="263"/>
      <c r="B33" s="265"/>
      <c r="C33" s="397"/>
      <c r="D33" s="398"/>
      <c r="E33" s="395"/>
      <c r="F33" s="402"/>
    </row>
    <row r="34" spans="1:6" ht="114.75">
      <c r="A34" s="389" t="s">
        <v>53</v>
      </c>
      <c r="B34" s="388" t="s">
        <v>164</v>
      </c>
      <c r="C34" s="400"/>
      <c r="D34" s="401"/>
      <c r="E34" s="395"/>
      <c r="F34" s="402"/>
    </row>
    <row r="35" spans="1:6" ht="15">
      <c r="A35" s="260"/>
      <c r="B35" s="399" t="s">
        <v>337</v>
      </c>
      <c r="C35" s="405" t="s">
        <v>49</v>
      </c>
      <c r="D35" s="401">
        <v>18</v>
      </c>
      <c r="E35" s="395"/>
      <c r="F35" s="402">
        <f>D35*E35</f>
        <v>0</v>
      </c>
    </row>
    <row r="36" spans="1:6" ht="12.75">
      <c r="A36" s="263"/>
      <c r="B36" s="265"/>
      <c r="C36" s="257"/>
      <c r="D36" s="258"/>
      <c r="E36" s="251"/>
      <c r="F36" s="325"/>
    </row>
    <row r="37" spans="1:6" ht="153">
      <c r="A37" s="389" t="s">
        <v>55</v>
      </c>
      <c r="B37" s="388" t="s">
        <v>253</v>
      </c>
      <c r="C37" s="259"/>
      <c r="D37" s="255"/>
      <c r="E37" s="251"/>
      <c r="F37" s="325"/>
    </row>
    <row r="38" spans="1:6" ht="15">
      <c r="A38" s="406"/>
      <c r="B38" s="407" t="s">
        <v>336</v>
      </c>
      <c r="C38" s="408" t="s">
        <v>46</v>
      </c>
      <c r="D38" s="409">
        <v>10</v>
      </c>
      <c r="E38" s="393"/>
      <c r="F38" s="394">
        <f>D38*E38</f>
        <v>0</v>
      </c>
    </row>
    <row r="39" spans="1:6" ht="12.75">
      <c r="A39" s="386" t="str">
        <f>A15</f>
        <v>B</v>
      </c>
      <c r="B39" s="387" t="str">
        <f>B15</f>
        <v>ZEMLJANI RADOVI</v>
      </c>
      <c r="C39" s="564" t="s">
        <v>162</v>
      </c>
      <c r="D39" s="564"/>
      <c r="E39" s="395"/>
      <c r="F39" s="396">
        <f>SUM(F18:F38)</f>
        <v>0</v>
      </c>
    </row>
    <row r="40" spans="1:6" ht="12.75">
      <c r="A40" s="263"/>
      <c r="B40" s="265"/>
      <c r="C40" s="257"/>
      <c r="D40" s="258"/>
      <c r="E40" s="251"/>
      <c r="F40" s="325"/>
    </row>
    <row r="41" spans="1:6" ht="12.75">
      <c r="A41" s="386" t="s">
        <v>254</v>
      </c>
      <c r="B41" s="387" t="s">
        <v>165</v>
      </c>
      <c r="C41" s="257"/>
      <c r="D41" s="258"/>
      <c r="E41" s="251"/>
      <c r="F41" s="325"/>
    </row>
    <row r="42" spans="1:6" ht="12.75">
      <c r="A42" s="252"/>
      <c r="B42" s="266"/>
      <c r="C42" s="257"/>
      <c r="D42" s="258"/>
      <c r="E42" s="251"/>
      <c r="F42" s="325"/>
    </row>
    <row r="43" spans="1:6" ht="91.5">
      <c r="A43" s="389" t="s">
        <v>5</v>
      </c>
      <c r="B43" s="388" t="s">
        <v>338</v>
      </c>
      <c r="C43" s="250"/>
      <c r="D43" s="255"/>
      <c r="E43" s="251"/>
      <c r="F43" s="325"/>
    </row>
    <row r="44" spans="1:6" ht="15">
      <c r="A44" s="403"/>
      <c r="B44" s="399" t="s">
        <v>339</v>
      </c>
      <c r="C44" s="400" t="s">
        <v>46</v>
      </c>
      <c r="D44" s="401">
        <v>1</v>
      </c>
      <c r="E44" s="395"/>
      <c r="F44" s="402">
        <f>D44*E44</f>
        <v>0</v>
      </c>
    </row>
    <row r="45" spans="1:6" ht="15">
      <c r="A45" s="403"/>
      <c r="B45" s="399" t="s">
        <v>340</v>
      </c>
      <c r="C45" s="400" t="s">
        <v>46</v>
      </c>
      <c r="D45" s="401">
        <v>6</v>
      </c>
      <c r="E45" s="395"/>
      <c r="F45" s="402">
        <f>D45*E45</f>
        <v>0</v>
      </c>
    </row>
    <row r="46" spans="1:6" ht="12.75">
      <c r="A46" s="260"/>
      <c r="B46" s="266"/>
      <c r="C46" s="257"/>
      <c r="D46" s="258"/>
      <c r="E46" s="251"/>
      <c r="F46" s="325"/>
    </row>
    <row r="47" spans="1:6" ht="78.75">
      <c r="A47" s="389" t="s">
        <v>6</v>
      </c>
      <c r="B47" s="410" t="s">
        <v>341</v>
      </c>
      <c r="C47" s="250"/>
      <c r="D47" s="255"/>
      <c r="E47" s="251"/>
      <c r="F47" s="325"/>
    </row>
    <row r="48" spans="1:6" ht="15">
      <c r="A48" s="260"/>
      <c r="B48" s="399" t="s">
        <v>342</v>
      </c>
      <c r="C48" s="400" t="s">
        <v>46</v>
      </c>
      <c r="D48" s="401">
        <v>2.2</v>
      </c>
      <c r="E48" s="395"/>
      <c r="F48" s="402">
        <f>D48*E48</f>
        <v>0</v>
      </c>
    </row>
    <row r="49" spans="1:6" ht="12.75">
      <c r="A49" s="260"/>
      <c r="B49" s="266"/>
      <c r="C49" s="257"/>
      <c r="D49" s="258"/>
      <c r="E49" s="251"/>
      <c r="F49" s="325"/>
    </row>
    <row r="50" spans="1:6" ht="78.75">
      <c r="A50" s="389" t="s">
        <v>41</v>
      </c>
      <c r="B50" s="388" t="s">
        <v>343</v>
      </c>
      <c r="C50" s="250"/>
      <c r="D50" s="255"/>
      <c r="E50" s="251"/>
      <c r="F50" s="325"/>
    </row>
    <row r="51" spans="1:6" ht="15">
      <c r="A51" s="260"/>
      <c r="B51" s="399" t="s">
        <v>344</v>
      </c>
      <c r="C51" s="400" t="s">
        <v>46</v>
      </c>
      <c r="D51" s="401">
        <v>1.2</v>
      </c>
      <c r="E51" s="395"/>
      <c r="F51" s="402">
        <f>D51*E51</f>
        <v>0</v>
      </c>
    </row>
    <row r="52" spans="1:6" ht="12.75">
      <c r="A52" s="260"/>
      <c r="B52" s="261"/>
      <c r="C52" s="267"/>
      <c r="D52" s="255"/>
      <c r="E52" s="251"/>
      <c r="F52" s="325"/>
    </row>
    <row r="53" spans="1:6" ht="51">
      <c r="A53" s="389" t="s">
        <v>50</v>
      </c>
      <c r="B53" s="388" t="s">
        <v>166</v>
      </c>
      <c r="C53" s="259"/>
      <c r="D53" s="255"/>
      <c r="E53" s="251"/>
      <c r="F53" s="325"/>
    </row>
    <row r="54" spans="1:6" ht="12.75">
      <c r="A54" s="268"/>
      <c r="B54" s="406" t="s">
        <v>167</v>
      </c>
      <c r="C54" s="408" t="s">
        <v>34</v>
      </c>
      <c r="D54" s="409">
        <v>12</v>
      </c>
      <c r="E54" s="393"/>
      <c r="F54" s="394">
        <f>D54*E54</f>
        <v>0</v>
      </c>
    </row>
    <row r="55" spans="1:6" ht="12.75">
      <c r="A55" s="386" t="s">
        <v>254</v>
      </c>
      <c r="B55" s="387" t="str">
        <f>B41</f>
        <v>BETONSKI I ARMIRANOBETONSKI RADOVI</v>
      </c>
      <c r="C55" s="564" t="s">
        <v>162</v>
      </c>
      <c r="D55" s="564"/>
      <c r="E55" s="395"/>
      <c r="F55" s="396">
        <f>SUM(F44:F54)</f>
        <v>0</v>
      </c>
    </row>
    <row r="56" spans="1:6" ht="12.75">
      <c r="A56" s="269"/>
      <c r="B56" s="256"/>
      <c r="C56" s="270"/>
      <c r="D56" s="271"/>
      <c r="E56" s="251"/>
      <c r="F56" s="325"/>
    </row>
    <row r="57" spans="1:6" ht="12.75">
      <c r="A57" s="386" t="s">
        <v>255</v>
      </c>
      <c r="B57" s="387" t="s">
        <v>148</v>
      </c>
      <c r="C57" s="411"/>
      <c r="D57" s="412"/>
      <c r="E57" s="395"/>
      <c r="F57" s="402"/>
    </row>
    <row r="58" spans="1:6" ht="12.75">
      <c r="A58" s="263"/>
      <c r="B58" s="265"/>
      <c r="C58" s="272"/>
      <c r="D58" s="255"/>
      <c r="E58" s="251"/>
      <c r="F58" s="325"/>
    </row>
    <row r="59" spans="1:6" ht="267.75">
      <c r="A59" s="389" t="s">
        <v>5</v>
      </c>
      <c r="B59" s="413" t="s">
        <v>345</v>
      </c>
      <c r="C59" s="259"/>
      <c r="D59" s="255"/>
      <c r="E59" s="251"/>
      <c r="F59" s="325"/>
    </row>
    <row r="60" spans="1:6" ht="12.75">
      <c r="A60" s="268"/>
      <c r="B60" s="406" t="s">
        <v>168</v>
      </c>
      <c r="C60" s="408" t="s">
        <v>119</v>
      </c>
      <c r="D60" s="409">
        <v>1</v>
      </c>
      <c r="E60" s="393"/>
      <c r="F60" s="394">
        <f>D60*E60</f>
        <v>0</v>
      </c>
    </row>
    <row r="61" spans="1:6" ht="12.75">
      <c r="A61" s="386" t="str">
        <f>A57</f>
        <v>D</v>
      </c>
      <c r="B61" s="387" t="str">
        <f>B57</f>
        <v>OSTALO</v>
      </c>
      <c r="C61" s="565" t="s">
        <v>162</v>
      </c>
      <c r="D61" s="565"/>
      <c r="E61" s="395"/>
      <c r="F61" s="402">
        <f>SUM(F60:F60)</f>
        <v>0</v>
      </c>
    </row>
    <row r="62" spans="1:6" ht="12.75">
      <c r="A62" s="326"/>
      <c r="B62" s="327"/>
      <c r="C62" s="328"/>
      <c r="D62" s="326"/>
      <c r="E62" s="328"/>
      <c r="F62" s="328"/>
    </row>
    <row r="63" spans="1:6" ht="12.75">
      <c r="A63" s="157" t="s">
        <v>161</v>
      </c>
      <c r="B63" s="248" t="s">
        <v>275</v>
      </c>
      <c r="C63" s="248"/>
      <c r="D63" s="248"/>
      <c r="E63" s="248"/>
      <c r="F63" s="414">
        <f>F13+F39+F55+F61</f>
        <v>0</v>
      </c>
    </row>
    <row r="195" ht="12.75" customHeight="1"/>
    <row r="196" ht="12.75" customHeight="1"/>
    <row r="198" ht="12.75" customHeight="1"/>
    <row r="199" ht="12.75" customHeight="1"/>
    <row r="201" ht="12.75" customHeight="1"/>
  </sheetData>
  <sheetProtection password="CC3D" sheet="1"/>
  <mergeCells count="6">
    <mergeCell ref="B1:F1"/>
    <mergeCell ref="A3:F3"/>
    <mergeCell ref="C13:D13"/>
    <mergeCell ref="C39:D39"/>
    <mergeCell ref="C55:D55"/>
    <mergeCell ref="C61:D61"/>
  </mergeCells>
  <printOptions/>
  <pageMargins left="0.7086614173228347" right="0.7086614173228347" top="0.7480314960629921" bottom="0.7480314960629921" header="0.31496062992125984" footer="0.31496062992125984"/>
  <pageSetup orientation="portrait" paperSize="9" r:id="rId1"/>
  <headerFooter>
    <oddHeader>&amp;CReciklažno dvorište "Gvozd"</oddHeader>
  </headerFooter>
  <rowBreaks count="1" manualBreakCount="1">
    <brk id="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Ina</dc:creator>
  <cp:keywords/>
  <dc:description/>
  <cp:lastModifiedBy>V</cp:lastModifiedBy>
  <cp:lastPrinted>2015-12-11T20:54:45Z</cp:lastPrinted>
  <dcterms:created xsi:type="dcterms:W3CDTF">2003-07-24T13:47:59Z</dcterms:created>
  <dcterms:modified xsi:type="dcterms:W3CDTF">2017-11-28T13:39:40Z</dcterms:modified>
  <cp:category/>
  <cp:version/>
  <cp:contentType/>
  <cp:contentStatus/>
</cp:coreProperties>
</file>